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7400" windowHeight="11370" tabRatio="892" activeTab="25"/>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3" r:id="rId23"/>
    <sheet name="22" sheetId="24" r:id="rId24"/>
    <sheet name="23" sheetId="25" r:id="rId25"/>
    <sheet name="24" sheetId="26" r:id="rId26"/>
    <sheet name="25" sheetId="27" r:id="rId27"/>
    <sheet name="26" sheetId="28" r:id="rId28"/>
    <sheet name="27" sheetId="29" r:id="rId29"/>
    <sheet name="28" sheetId="30" r:id="rId30"/>
    <sheet name="29" sheetId="31" r:id="rId31"/>
    <sheet name="30" sheetId="32" r:id="rId32"/>
    <sheet name="31" sheetId="33" r:id="rId33"/>
    <sheet name="32" sheetId="34" r:id="rId34"/>
    <sheet name="33" sheetId="35" r:id="rId35"/>
    <sheet name="34" sheetId="36" r:id="rId36"/>
    <sheet name="35" sheetId="37" r:id="rId37"/>
  </sheets>
  <definedNames>
    <definedName name="_xlnm._FilterDatabase" localSheetId="25" hidden="1">'24'!$A$1:$H$29</definedName>
    <definedName name="_xlnm._FilterDatabase" localSheetId="6" hidden="1">'5'!$A$1:$B$477</definedName>
    <definedName name="_xlnm.Print_Area" localSheetId="2">'1'!$A$1:$H$30</definedName>
    <definedName name="_xlnm.Print_Area" localSheetId="13">'12'!$A$1:$F$27</definedName>
    <definedName name="_xlnm.Print_Area" localSheetId="16">'15'!$A$1:$C$8</definedName>
    <definedName name="_xlnm.Print_Area" localSheetId="18">'17'!$A$1:$F$31</definedName>
    <definedName name="_xlnm.Print_Area" localSheetId="21">'20'!$A$1:$G$42</definedName>
    <definedName name="_xlnm.Print_Area" localSheetId="24">'23'!$A$1:$I$18</definedName>
    <definedName name="_xlnm.Print_Area" localSheetId="25">'24'!$A$1:$G$31</definedName>
    <definedName name="_xlnm.Print_Area" localSheetId="26">'25'!$A$1:$G$29</definedName>
    <definedName name="_xlnm.Print_Area" localSheetId="27">'26'!$A$1:$G$30</definedName>
    <definedName name="_xlnm.Print_Area" localSheetId="28">'27'!$A$1:$G$29</definedName>
    <definedName name="_xlnm.Print_Area" localSheetId="29">'28'!$A$1:$E$16</definedName>
    <definedName name="_xlnm.Print_Area" localSheetId="30">'29'!$A$1:$E$19</definedName>
    <definedName name="_xlnm.Print_Area" localSheetId="4">'3'!$A$1:$H$28</definedName>
    <definedName name="_xlnm.Print_Area" localSheetId="32">'31'!$A$1:$E$18</definedName>
    <definedName name="_xlnm.Print_Area" localSheetId="33">'32'!$A$1:$E$13</definedName>
    <definedName name="_xlnm.Print_Area" localSheetId="34">'33'!$A$1:$E$10</definedName>
    <definedName name="_xlnm.Print_Area" localSheetId="35">'34'!$A$1:$E$12</definedName>
    <definedName name="_xlnm.Print_Area" localSheetId="36">'35'!$A$1:$E$15</definedName>
    <definedName name="_xlnm.Print_Area" localSheetId="7">'6'!$A$1:$C$69</definedName>
    <definedName name="_xlnm.Print_Area" localSheetId="10">'9'!$A$1:$C$8</definedName>
    <definedName name="_xlnm.Print_Area" localSheetId="0">封面!$A$1:$H$32</definedName>
    <definedName name="_xlnm.Print_Area" localSheetId="1">目录!$A$1:$J$40</definedName>
    <definedName name="_xlnm.Print_Titles" localSheetId="2">'1'!$1:$4</definedName>
    <definedName name="_xlnm.Print_Titles" localSheetId="11">'10'!$3:$4</definedName>
    <definedName name="_xlnm.Print_Titles" localSheetId="25">'24'!$3:$4</definedName>
    <definedName name="_xlnm.Print_Titles" localSheetId="6">'5'!$3:$3</definedName>
    <definedName name="_xlnm.Print_Titles" localSheetId="7">'6'!$3:$4</definedName>
  </definedNames>
  <calcPr calcId="114210" fullCalcOnLoad="1"/>
</workbook>
</file>

<file path=xl/calcChain.xml><?xml version="1.0" encoding="utf-8"?>
<calcChain xmlns="http://schemas.openxmlformats.org/spreadsheetml/2006/main">
  <c r="B15" i="37"/>
  <c r="B12" i="36"/>
  <c r="B8"/>
  <c r="D10" i="35"/>
  <c r="C10"/>
  <c r="B10"/>
  <c r="D13" i="34"/>
  <c r="C13"/>
  <c r="B13"/>
  <c r="B10"/>
  <c r="D9"/>
  <c r="C9"/>
  <c r="B9"/>
  <c r="D18" i="33"/>
  <c r="C18"/>
  <c r="B18"/>
  <c r="D7"/>
  <c r="D18" i="32"/>
  <c r="C18"/>
  <c r="B18"/>
  <c r="D8"/>
  <c r="D19" i="31"/>
  <c r="C19"/>
  <c r="B19"/>
  <c r="D16"/>
  <c r="D13"/>
  <c r="D12"/>
  <c r="D9"/>
  <c r="D7"/>
  <c r="D6"/>
  <c r="D5"/>
  <c r="D16" i="30"/>
  <c r="C16"/>
  <c r="B16"/>
  <c r="D13"/>
  <c r="D9"/>
  <c r="D8"/>
  <c r="D7"/>
  <c r="F29" i="29"/>
  <c r="E29"/>
  <c r="D29"/>
  <c r="C29"/>
  <c r="B29"/>
  <c r="F27"/>
  <c r="E27"/>
  <c r="E26"/>
  <c r="F25"/>
  <c r="E25"/>
  <c r="E24"/>
  <c r="F23"/>
  <c r="E23"/>
  <c r="F22"/>
  <c r="E22"/>
  <c r="F21"/>
  <c r="E21"/>
  <c r="F20"/>
  <c r="E20"/>
  <c r="F17"/>
  <c r="E17"/>
  <c r="F16"/>
  <c r="E16"/>
  <c r="F15"/>
  <c r="E15"/>
  <c r="F14"/>
  <c r="E14"/>
  <c r="F13"/>
  <c r="E13"/>
  <c r="F12"/>
  <c r="E12"/>
  <c r="F11"/>
  <c r="E11"/>
  <c r="F10"/>
  <c r="E10"/>
  <c r="F9"/>
  <c r="E9"/>
  <c r="F8"/>
  <c r="E8"/>
  <c r="F7"/>
  <c r="E7"/>
  <c r="F6"/>
  <c r="E6"/>
  <c r="F5"/>
  <c r="E5"/>
  <c r="F30" i="28"/>
  <c r="E30"/>
  <c r="D30"/>
  <c r="C30"/>
  <c r="B30"/>
  <c r="F28"/>
  <c r="E28"/>
  <c r="F25"/>
  <c r="E25"/>
  <c r="F23"/>
  <c r="E23"/>
  <c r="F22"/>
  <c r="E22"/>
  <c r="F21"/>
  <c r="E21"/>
  <c r="F20"/>
  <c r="E20"/>
  <c r="D20"/>
  <c r="C20"/>
  <c r="B20"/>
  <c r="E19"/>
  <c r="F18"/>
  <c r="F17"/>
  <c r="E17"/>
  <c r="F16"/>
  <c r="E16"/>
  <c r="F15"/>
  <c r="E15"/>
  <c r="F14"/>
  <c r="E14"/>
  <c r="F13"/>
  <c r="E13"/>
  <c r="F12"/>
  <c r="E12"/>
  <c r="F11"/>
  <c r="E11"/>
  <c r="F10"/>
  <c r="E10"/>
  <c r="F9"/>
  <c r="E9"/>
  <c r="F8"/>
  <c r="E8"/>
  <c r="F7"/>
  <c r="E7"/>
  <c r="F6"/>
  <c r="E6"/>
  <c r="F5"/>
  <c r="E5"/>
  <c r="D5"/>
  <c r="C5"/>
  <c r="B5"/>
  <c r="F29" i="27"/>
  <c r="E29"/>
  <c r="D29"/>
  <c r="C29"/>
  <c r="B29"/>
  <c r="F27"/>
  <c r="E27"/>
  <c r="F25"/>
  <c r="E25"/>
  <c r="F23"/>
  <c r="E23"/>
  <c r="F22"/>
  <c r="E22"/>
  <c r="F21"/>
  <c r="E21"/>
  <c r="F20"/>
  <c r="E20"/>
  <c r="F18"/>
  <c r="E18"/>
  <c r="F17"/>
  <c r="E17"/>
  <c r="F16"/>
  <c r="E16"/>
  <c r="F15"/>
  <c r="E15"/>
  <c r="F14"/>
  <c r="E14"/>
  <c r="F13"/>
  <c r="E13"/>
  <c r="F12"/>
  <c r="E12"/>
  <c r="F11"/>
  <c r="E11"/>
  <c r="F10"/>
  <c r="E10"/>
  <c r="F9"/>
  <c r="E9"/>
  <c r="F8"/>
  <c r="E8"/>
  <c r="F7"/>
  <c r="E7"/>
  <c r="F6"/>
  <c r="E6"/>
  <c r="F5"/>
  <c r="E5"/>
  <c r="C5" i="26"/>
  <c r="C21"/>
  <c r="C31"/>
  <c r="D21"/>
  <c r="D31"/>
  <c r="F31"/>
  <c r="B5"/>
  <c r="B21"/>
  <c r="B31"/>
  <c r="E31"/>
  <c r="F29"/>
  <c r="E29"/>
  <c r="F28"/>
  <c r="E28"/>
  <c r="F27"/>
  <c r="E27"/>
  <c r="F26"/>
  <c r="E26"/>
  <c r="F24"/>
  <c r="E24"/>
  <c r="F23"/>
  <c r="E23"/>
  <c r="F22"/>
  <c r="E22"/>
  <c r="F21"/>
  <c r="E21"/>
  <c r="F19"/>
  <c r="E19"/>
  <c r="E18"/>
  <c r="F17"/>
  <c r="E17"/>
  <c r="F16"/>
  <c r="E16"/>
  <c r="F15"/>
  <c r="E15"/>
  <c r="F14"/>
  <c r="E14"/>
  <c r="F13"/>
  <c r="E13"/>
  <c r="F12"/>
  <c r="E12"/>
  <c r="F11"/>
  <c r="E11"/>
  <c r="F10"/>
  <c r="E10"/>
  <c r="F9"/>
  <c r="E9"/>
  <c r="F8"/>
  <c r="E8"/>
  <c r="F7"/>
  <c r="E7"/>
  <c r="F6"/>
  <c r="E6"/>
  <c r="F5"/>
  <c r="E5"/>
  <c r="B18" i="24"/>
  <c r="I17"/>
  <c r="H17"/>
  <c r="G17"/>
  <c r="F17"/>
  <c r="E17"/>
  <c r="D17"/>
  <c r="C17"/>
  <c r="B17"/>
  <c r="B16"/>
  <c r="B15"/>
  <c r="B14"/>
  <c r="B13"/>
  <c r="B12"/>
  <c r="B11"/>
  <c r="B10"/>
  <c r="B9"/>
  <c r="B8"/>
  <c r="B7"/>
  <c r="B6"/>
  <c r="B5"/>
  <c r="B4"/>
  <c r="E41" i="22"/>
  <c r="F30" i="21"/>
  <c r="E30"/>
  <c r="F22"/>
  <c r="F6"/>
  <c r="F5"/>
  <c r="F42" i="20"/>
  <c r="E42"/>
  <c r="F36"/>
  <c r="F33"/>
  <c r="D31" i="19"/>
  <c r="E24"/>
  <c r="E11"/>
  <c r="E7"/>
  <c r="E6"/>
  <c r="E5"/>
  <c r="B20" i="18"/>
  <c r="B19"/>
  <c r="B18"/>
  <c r="B17"/>
  <c r="B16"/>
  <c r="B15"/>
  <c r="B14"/>
  <c r="B13"/>
  <c r="B12"/>
  <c r="B11"/>
  <c r="B10"/>
  <c r="B9"/>
  <c r="B8"/>
  <c r="B7"/>
  <c r="N6"/>
  <c r="M6"/>
  <c r="L6"/>
  <c r="K6"/>
  <c r="J6"/>
  <c r="I6"/>
  <c r="H6"/>
  <c r="G6"/>
  <c r="F6"/>
  <c r="E6"/>
  <c r="D6"/>
  <c r="C6"/>
  <c r="B6"/>
  <c r="F39" i="16"/>
  <c r="E39"/>
  <c r="D39"/>
  <c r="B39"/>
  <c r="F36"/>
  <c r="E36"/>
  <c r="F35"/>
  <c r="E35"/>
  <c r="F34"/>
  <c r="F33"/>
  <c r="E33"/>
  <c r="F32"/>
  <c r="F31"/>
  <c r="F21"/>
  <c r="F14"/>
  <c r="E14"/>
  <c r="E13"/>
  <c r="F12"/>
  <c r="E12"/>
  <c r="D65" i="15"/>
  <c r="B65"/>
  <c r="F59"/>
  <c r="E59"/>
  <c r="D59"/>
  <c r="B59"/>
  <c r="F58"/>
  <c r="E58"/>
  <c r="F57"/>
  <c r="E57"/>
  <c r="F56"/>
  <c r="E56"/>
  <c r="E54"/>
  <c r="E53"/>
  <c r="E52"/>
  <c r="E51"/>
  <c r="F49"/>
  <c r="F46"/>
  <c r="F45"/>
  <c r="F44"/>
  <c r="F43"/>
  <c r="F42"/>
  <c r="F41"/>
  <c r="F40"/>
  <c r="F39"/>
  <c r="F32"/>
  <c r="F31"/>
  <c r="F30"/>
  <c r="F29"/>
  <c r="E29"/>
  <c r="F20"/>
  <c r="F18"/>
  <c r="F17"/>
  <c r="F16"/>
  <c r="E16"/>
  <c r="D26" i="14"/>
  <c r="B26"/>
  <c r="E16"/>
  <c r="D16"/>
  <c r="B16"/>
  <c r="E14"/>
  <c r="E13"/>
  <c r="E12"/>
  <c r="E9"/>
  <c r="E7"/>
  <c r="E6"/>
  <c r="E5"/>
  <c r="D24" i="13"/>
  <c r="B24"/>
  <c r="E15"/>
  <c r="D15"/>
  <c r="B15"/>
  <c r="E14"/>
  <c r="E13"/>
  <c r="E11"/>
  <c r="E10"/>
  <c r="E9"/>
  <c r="E8"/>
  <c r="B35" i="12"/>
  <c r="B34"/>
  <c r="B33"/>
  <c r="B32"/>
  <c r="B31"/>
  <c r="B30"/>
  <c r="B29"/>
  <c r="B28"/>
  <c r="B27"/>
  <c r="B26"/>
  <c r="B25"/>
  <c r="B24"/>
  <c r="B23"/>
  <c r="B22"/>
  <c r="B21"/>
  <c r="B20"/>
  <c r="B19"/>
  <c r="B18"/>
  <c r="B17"/>
  <c r="B16"/>
  <c r="B15"/>
  <c r="B14"/>
  <c r="B13"/>
  <c r="E12"/>
  <c r="D12"/>
  <c r="C12"/>
  <c r="B12"/>
  <c r="B11"/>
  <c r="B10"/>
  <c r="B9"/>
  <c r="B8"/>
  <c r="B7"/>
  <c r="N6"/>
  <c r="M6"/>
  <c r="L6"/>
  <c r="K6"/>
  <c r="J6"/>
  <c r="I6"/>
  <c r="H6"/>
  <c r="G6"/>
  <c r="F6"/>
  <c r="E6"/>
  <c r="D6"/>
  <c r="C6"/>
  <c r="B6"/>
  <c r="N5"/>
  <c r="M5"/>
  <c r="L5"/>
  <c r="K5"/>
  <c r="J5"/>
  <c r="I5"/>
  <c r="H5"/>
  <c r="G5"/>
  <c r="F5"/>
  <c r="E5"/>
  <c r="D5"/>
  <c r="C5"/>
  <c r="B5"/>
  <c r="D11" i="10"/>
  <c r="B11"/>
  <c r="E11" i="9"/>
  <c r="B11"/>
  <c r="G27" i="6"/>
  <c r="F27"/>
  <c r="E27"/>
  <c r="D27"/>
  <c r="C27"/>
  <c r="B27"/>
  <c r="G26"/>
  <c r="F26"/>
  <c r="G25"/>
  <c r="F25"/>
  <c r="G24"/>
  <c r="F24"/>
  <c r="G22"/>
  <c r="F22"/>
  <c r="G21"/>
  <c r="F21"/>
  <c r="G20"/>
  <c r="F20"/>
  <c r="G19"/>
  <c r="F19"/>
  <c r="G17"/>
  <c r="F17"/>
  <c r="G16"/>
  <c r="F16"/>
  <c r="G15"/>
  <c r="F15"/>
  <c r="G14"/>
  <c r="F14"/>
  <c r="G13"/>
  <c r="F13"/>
  <c r="G12"/>
  <c r="F12"/>
  <c r="G11"/>
  <c r="F11"/>
  <c r="G10"/>
  <c r="F10"/>
  <c r="G9"/>
  <c r="F9"/>
  <c r="G8"/>
  <c r="F8"/>
  <c r="G7"/>
  <c r="F7"/>
  <c r="G6"/>
  <c r="F6"/>
  <c r="G5"/>
  <c r="F5"/>
  <c r="G28" i="5"/>
  <c r="F28"/>
  <c r="E28"/>
  <c r="D28"/>
  <c r="C28"/>
  <c r="B28"/>
  <c r="G25"/>
  <c r="F25"/>
  <c r="G24"/>
  <c r="F24"/>
  <c r="G23"/>
  <c r="F23"/>
  <c r="G22"/>
  <c r="F22"/>
  <c r="G21"/>
  <c r="F21"/>
  <c r="G20"/>
  <c r="F20"/>
  <c r="E20"/>
  <c r="B20"/>
  <c r="G18"/>
  <c r="F18"/>
  <c r="G17"/>
  <c r="F17"/>
  <c r="G16"/>
  <c r="F16"/>
  <c r="G15"/>
  <c r="F15"/>
  <c r="G14"/>
  <c r="F14"/>
  <c r="G13"/>
  <c r="F13"/>
  <c r="G12"/>
  <c r="F12"/>
  <c r="G11"/>
  <c r="F11"/>
  <c r="G10"/>
  <c r="F10"/>
  <c r="G9"/>
  <c r="F9"/>
  <c r="G8"/>
  <c r="F8"/>
  <c r="G7"/>
  <c r="F7"/>
  <c r="G6"/>
  <c r="F6"/>
  <c r="G5"/>
  <c r="F5"/>
  <c r="E5"/>
  <c r="B5"/>
  <c r="G27" i="4"/>
  <c r="F27"/>
  <c r="E27"/>
  <c r="D27"/>
  <c r="C27"/>
  <c r="B27"/>
  <c r="G26"/>
  <c r="F26"/>
  <c r="G25"/>
  <c r="G24"/>
  <c r="F24"/>
  <c r="G22"/>
  <c r="G21"/>
  <c r="F21"/>
  <c r="G20"/>
  <c r="F20"/>
  <c r="G19"/>
  <c r="F19"/>
  <c r="G18"/>
  <c r="F18"/>
  <c r="G17"/>
  <c r="F17"/>
  <c r="G16"/>
  <c r="F16"/>
  <c r="G15"/>
  <c r="F15"/>
  <c r="G14"/>
  <c r="F14"/>
  <c r="G13"/>
  <c r="F13"/>
  <c r="G12"/>
  <c r="F12"/>
  <c r="G11"/>
  <c r="F11"/>
  <c r="G10"/>
  <c r="F10"/>
  <c r="G9"/>
  <c r="F9"/>
  <c r="G8"/>
  <c r="F8"/>
  <c r="G7"/>
  <c r="F7"/>
  <c r="G6"/>
  <c r="F6"/>
  <c r="G5"/>
  <c r="F5"/>
  <c r="G30" i="3"/>
  <c r="F30"/>
  <c r="E30"/>
  <c r="B30"/>
  <c r="G29"/>
  <c r="F29"/>
  <c r="F28"/>
  <c r="G27"/>
  <c r="F27"/>
  <c r="G26"/>
  <c r="F26"/>
  <c r="G24"/>
  <c r="F24"/>
  <c r="G23"/>
  <c r="F23"/>
  <c r="G22"/>
  <c r="F22"/>
  <c r="G21"/>
  <c r="F21"/>
  <c r="E21"/>
  <c r="B21"/>
  <c r="G19"/>
  <c r="G18"/>
  <c r="F18"/>
  <c r="G17"/>
  <c r="F17"/>
  <c r="G16"/>
  <c r="F16"/>
  <c r="G15"/>
  <c r="F15"/>
  <c r="G14"/>
  <c r="F14"/>
  <c r="G13"/>
  <c r="F13"/>
  <c r="G12"/>
  <c r="F12"/>
  <c r="G11"/>
  <c r="F11"/>
  <c r="G10"/>
  <c r="F10"/>
  <c r="G9"/>
  <c r="F9"/>
  <c r="G8"/>
  <c r="F8"/>
  <c r="G7"/>
  <c r="F7"/>
  <c r="G6"/>
  <c r="F6"/>
  <c r="G5"/>
  <c r="F5"/>
  <c r="E5"/>
  <c r="B5"/>
</calcChain>
</file>

<file path=xl/comments1.xml><?xml version="1.0" encoding="utf-8"?>
<comments xmlns="http://schemas.openxmlformats.org/spreadsheetml/2006/main">
  <authors>
    <author>Administrator</author>
  </authors>
  <commentList>
    <comment ref="E4" authorId="0">
      <text>
        <r>
          <rPr>
            <b/>
            <sz val="9"/>
            <rFont val="宋体"/>
            <charset val="134"/>
          </rPr>
          <t>Administrator:</t>
        </r>
        <r>
          <rPr>
            <sz val="9"/>
            <rFont val="宋体"/>
            <charset val="134"/>
          </rPr>
          <t xml:space="preserve">
</t>
        </r>
        <r>
          <rPr>
            <sz val="14"/>
            <rFont val="宋体"/>
            <charset val="134"/>
          </rPr>
          <t>石泉补助总数应为9349万元</t>
        </r>
      </text>
    </comment>
    <comment ref="H4" authorId="0">
      <text>
        <r>
          <rPr>
            <b/>
            <sz val="9"/>
            <rFont val="宋体"/>
            <charset val="134"/>
          </rPr>
          <t>Administrator:</t>
        </r>
        <r>
          <rPr>
            <sz val="9"/>
            <rFont val="宋体"/>
            <charset val="134"/>
          </rPr>
          <t xml:space="preserve">
</t>
        </r>
        <r>
          <rPr>
            <sz val="14"/>
            <rFont val="宋体"/>
            <charset val="134"/>
          </rPr>
          <t>岚皋补助总数应为10275万元</t>
        </r>
      </text>
    </comment>
    <comment ref="J4" authorId="0">
      <text>
        <r>
          <rPr>
            <b/>
            <sz val="9"/>
            <rFont val="宋体"/>
            <charset val="134"/>
          </rPr>
          <t>Administrator:</t>
        </r>
        <r>
          <rPr>
            <sz val="9"/>
            <rFont val="宋体"/>
            <charset val="134"/>
          </rPr>
          <t xml:space="preserve">
</t>
        </r>
        <r>
          <rPr>
            <sz val="14"/>
            <rFont val="宋体"/>
            <charset val="134"/>
          </rPr>
          <t>镇坪补助总数应为4446万元</t>
        </r>
      </text>
    </comment>
  </commentList>
</comments>
</file>

<file path=xl/sharedStrings.xml><?xml version="1.0" encoding="utf-8"?>
<sst xmlns="http://schemas.openxmlformats.org/spreadsheetml/2006/main" count="1675" uniqueCount="1053">
  <si>
    <t>附件</t>
  </si>
  <si>
    <t>安康市2020年财政决算（草案）
和2021年上半年财政预算执行情况报表</t>
  </si>
  <si>
    <t xml:space="preserve">                                                       </t>
  </si>
  <si>
    <t xml:space="preserve"> </t>
  </si>
  <si>
    <t>目    录</t>
  </si>
  <si>
    <t>一、2020年财政决算报表</t>
  </si>
  <si>
    <t>1、2020年全市一般公共预算收入决算总表</t>
  </si>
  <si>
    <t>2、2020年全市一般公共预算支出决算总表</t>
  </si>
  <si>
    <t>3、2020年市本级一般公共预算收入决算总表</t>
  </si>
  <si>
    <t>4、2020年市本级一般公共预算支出决算总表</t>
  </si>
  <si>
    <t>5、2020年市本级一般公共预算支出决算表</t>
  </si>
  <si>
    <t>6、2020年市本级一般公共预算(基本)支出决算经济分类表</t>
  </si>
  <si>
    <t>7、2020年全市一般公共预算收支平衡情况表</t>
  </si>
  <si>
    <t>8、2020年市本级一般公共预算收支平衡情况表</t>
  </si>
  <si>
    <t>9、2020年全市和市本级地方政府一般债务限额和余额情况表</t>
  </si>
  <si>
    <t>10、2020年市对县区一般公共预算转移支付情况表</t>
  </si>
  <si>
    <t>11、2020年全市政府性基金预算收入决算总表</t>
  </si>
  <si>
    <t>12、2020年全市政府性基金预算支出决算总表</t>
  </si>
  <si>
    <t>13、2020年市本级政府性基金预算收入决算总表</t>
  </si>
  <si>
    <t>14、2020年市本级政府性基金预算支出决算总表</t>
  </si>
  <si>
    <t>15、2020年全市和市本级地方政府专项债务限额和余额情况表</t>
  </si>
  <si>
    <t>16、2020年市对县区政府性基金转移支付情况表</t>
  </si>
  <si>
    <t>17、2020年全市国有资本经营预算收入决算总表</t>
  </si>
  <si>
    <t>18、2020年全市国有资本经营预算支出决算总表</t>
  </si>
  <si>
    <t>19、2020年市本级国有资本经营预算收入决算总表</t>
  </si>
  <si>
    <t>20、2020年市本级国有资本经营预算支出决算总表</t>
  </si>
  <si>
    <t>21、2020年市对县区国有资本经营转移支付情况表</t>
  </si>
  <si>
    <t>22、2020年全市社会保险基金预算收支及结余决算总表</t>
  </si>
  <si>
    <t>23、2020年市本级社会保险基金预算收支及结余决算总表</t>
  </si>
  <si>
    <t>二、2021年上半年财政预算执行情况报表</t>
  </si>
  <si>
    <t>24、全市2021年上半年地方一般公共预算收入执行情况比较表</t>
  </si>
  <si>
    <t>25、全市2021年上半年一般公共预算支出执行情况比较表</t>
  </si>
  <si>
    <t>26、市本级2021年上半年地方一般公共预算收入执行情况比较表</t>
  </si>
  <si>
    <t>27、市本级2021年上半年一般公共预算支出执行情况比较表</t>
  </si>
  <si>
    <t>28、全市2021年上半年份政府性基金收入执行情况比较表</t>
  </si>
  <si>
    <t>29、全市2021年上半年政府性基金支出执行情况比较表</t>
  </si>
  <si>
    <t>30、市本级2021年上半年政府性基金收入执行情况比较表</t>
  </si>
  <si>
    <t>31、市本级2021年上半年政府性基金支出执行情况比较表</t>
  </si>
  <si>
    <t>32、全市2021年上半年国有资本经营收入执行情况比较表</t>
  </si>
  <si>
    <t>33、全市2021年上半年国有资本经营支出执行情况比较表</t>
  </si>
  <si>
    <t>34、市本级2021年上半年国有资本经营收入执行情况比较表</t>
  </si>
  <si>
    <t>35、市本级2021年上半年国有资本经营支出执行情况比较表</t>
  </si>
  <si>
    <t>——2018年1－6月份财政收支有关情况的说明</t>
  </si>
  <si>
    <t>2020年全市一般公共预算收入决算总表</t>
  </si>
  <si>
    <t>表一</t>
  </si>
  <si>
    <t>单位:万元</t>
  </si>
  <si>
    <t>项    目</t>
  </si>
  <si>
    <t>2019年
决算数</t>
  </si>
  <si>
    <t>2020年</t>
  </si>
  <si>
    <t>2020年
决算数</t>
  </si>
  <si>
    <t>决算数比预算数</t>
  </si>
  <si>
    <t>决算数比上年+、-%</t>
  </si>
  <si>
    <t>备  注</t>
  </si>
  <si>
    <t>预算数</t>
  </si>
  <si>
    <t>调整预算数</t>
  </si>
  <si>
    <t>占
预算%</t>
  </si>
  <si>
    <t>一、税收收入</t>
  </si>
  <si>
    <t>其中:增值税</t>
  </si>
  <si>
    <t>主要是落实减税降费政策以及新冠肺炎疫情影响企业生产。</t>
  </si>
  <si>
    <t xml:space="preserve">     企业所得税</t>
  </si>
  <si>
    <t>主要是税源企业延迟复工、销售额下降。</t>
  </si>
  <si>
    <t xml:space="preserve">     个人所得税</t>
  </si>
  <si>
    <t xml:space="preserve">     资源税</t>
  </si>
  <si>
    <t xml:space="preserve">     房产税</t>
  </si>
  <si>
    <t xml:space="preserve">     印花税</t>
  </si>
  <si>
    <t xml:space="preserve">     城镇土地使用税</t>
  </si>
  <si>
    <t xml:space="preserve">     城市维护建设税</t>
  </si>
  <si>
    <t xml:space="preserve">     土地增值税</t>
  </si>
  <si>
    <t>主要是高新区土地增值税较上年增收2279万元。</t>
  </si>
  <si>
    <t xml:space="preserve">     车船税</t>
  </si>
  <si>
    <t xml:space="preserve">     耕地占用税</t>
  </si>
  <si>
    <t>主要是2019年汉阴县一次性查补清缴耕地占用税较多，抬高了上年基数。</t>
  </si>
  <si>
    <t xml:space="preserve">     契税</t>
  </si>
  <si>
    <t>主要是高新区房地产市场交易活跃，较上年增收4744万元。</t>
  </si>
  <si>
    <t xml:space="preserve">     烟叶税</t>
  </si>
  <si>
    <t xml:space="preserve">     环境保护税</t>
  </si>
  <si>
    <t xml:space="preserve">     其他税收收入</t>
  </si>
  <si>
    <t>二、非税收入</t>
  </si>
  <si>
    <t>其中:专项收入</t>
  </si>
  <si>
    <t>主要是森林植被恢复费、教育费附加及地方教育附加收入减收较多。</t>
  </si>
  <si>
    <t xml:space="preserve">     行政事业性收费收入</t>
  </si>
  <si>
    <t>主要是清缴人防工程易地建设费，耕地开垦费增收较多。</t>
  </si>
  <si>
    <t xml:space="preserve">     罚没收入</t>
  </si>
  <si>
    <t xml:space="preserve">     国有资本经营收入</t>
  </si>
  <si>
    <t xml:space="preserve">     国有资源（资产）有偿使用收入</t>
  </si>
  <si>
    <t>主要是大力盘活资产、资金，财政专户存款利息收入、行政单位国有资产处置收入和事业单位国有资产出租收入增长较多。</t>
  </si>
  <si>
    <t xml:space="preserve">     政府住房基金收入</t>
  </si>
  <si>
    <t xml:space="preserve">     捐赠收入</t>
  </si>
  <si>
    <t xml:space="preserve">     其他收入</t>
  </si>
  <si>
    <t>地方财政收入合计</t>
  </si>
  <si>
    <t>2020年全市一般公共预算支出决算总表</t>
  </si>
  <si>
    <t>表二</t>
  </si>
  <si>
    <t>一、一般公共服务支出</t>
  </si>
  <si>
    <t>二、国防和公共安全支出</t>
  </si>
  <si>
    <t>三、教育支出</t>
  </si>
  <si>
    <t>四、科学技术支出</t>
  </si>
  <si>
    <t>主要是高新区筹集5500万元设立安康贫困地区（科技）产业发展基金。</t>
  </si>
  <si>
    <t>五、文化旅游体育与传媒支出</t>
  </si>
  <si>
    <t>六、社会保障和就业支出</t>
  </si>
  <si>
    <t>七、卫生健康支出</t>
  </si>
  <si>
    <t>八、节能环保支出</t>
  </si>
  <si>
    <t>九、城乡社区支出</t>
  </si>
  <si>
    <t>主要是疫情影响部分城乡公共设施项目建设进展较慢。</t>
  </si>
  <si>
    <t>十、农林水支出</t>
  </si>
  <si>
    <t>主要是扶贫和水利建设项目投入较大。</t>
  </si>
  <si>
    <t>十一、交通运输支出</t>
  </si>
  <si>
    <t>主要是宁石高速、白郧汉江大桥、各县区农村产业路等建设项目资金支出较大。</t>
  </si>
  <si>
    <t>十二、资源勘探工业信息等支出</t>
  </si>
  <si>
    <t>十三、商业服务业等支出</t>
  </si>
  <si>
    <t>主要是全市惠企补助资金增长较大，平利、石泉等县中小企业发展专项增加较大。</t>
  </si>
  <si>
    <t>十四、金融支出</t>
  </si>
  <si>
    <t>十五、自然资源海洋气象等支出</t>
  </si>
  <si>
    <t>十六、住房保障支出</t>
  </si>
  <si>
    <t>十七、粮油物资储备支出</t>
  </si>
  <si>
    <t>主要是为应对疫情,各级增加粮油物资储备。</t>
  </si>
  <si>
    <t>十八、灾害防治及应急管理支出</t>
  </si>
  <si>
    <t>主要是2020年应对自然灾害，各级救灾资金增加较多。</t>
  </si>
  <si>
    <t>十九、预备费</t>
  </si>
  <si>
    <t>二十、债务付息支出</t>
  </si>
  <si>
    <t>主要是债务量逐年增长，债务付息随之增加。</t>
  </si>
  <si>
    <t>二十一、债务发行费用支出</t>
  </si>
  <si>
    <t>二十二、其他支出</t>
  </si>
  <si>
    <t>支出合计</t>
  </si>
  <si>
    <t>2020年市本级一般公共预算收入决算总表</t>
  </si>
  <si>
    <t>表三</t>
  </si>
  <si>
    <t>完成
调整预算%</t>
  </si>
  <si>
    <t>其中:增值税（含营业税）</t>
  </si>
  <si>
    <t>2020年市本级一般公共预算支出决算总表</t>
  </si>
  <si>
    <t>表四</t>
  </si>
  <si>
    <t>四、教育支出</t>
  </si>
  <si>
    <t>五、科学技术支出</t>
  </si>
  <si>
    <t>主要是2018、2019年高新技术企业奖补资金在2019年合并下达，抬高了上年基数。</t>
  </si>
  <si>
    <t>六、文化旅游体育与传媒支出</t>
  </si>
  <si>
    <t>主要是受疫情影响，全国免收文化事业费，文化事业费安排的支出相应减少。</t>
  </si>
  <si>
    <t>七、社会保障和就业支出</t>
  </si>
  <si>
    <t>八、卫生健康支出</t>
  </si>
  <si>
    <t>主要是疫情防控资金投入增加。</t>
  </si>
  <si>
    <t>九、节能环保支出</t>
  </si>
  <si>
    <t>十、城乡社区支出</t>
  </si>
  <si>
    <t>十一、农林水支出</t>
  </si>
  <si>
    <t>主要是2019年安排涉农普惠金融发展专项资金5000万元，抬高了基数。</t>
  </si>
  <si>
    <t>十二、交通运输支出</t>
  </si>
  <si>
    <t>十三、资源勘探信息等支出</t>
  </si>
  <si>
    <t>主要是2019年安排支持中小企业发展专项支出2000万元。</t>
  </si>
  <si>
    <t>十四、商业服务业等支出</t>
  </si>
  <si>
    <t>十五、金融支出</t>
  </si>
  <si>
    <t>十六、自然资源海洋气象等支出</t>
  </si>
  <si>
    <t>主要是2020年安排土地资源储备资金2379万元。</t>
  </si>
  <si>
    <t>十七、住房保障支出</t>
  </si>
  <si>
    <t>主要是市本级预算单位住房公积金科目调整，老旧小区改造和保障性安居工程增长较大。</t>
  </si>
  <si>
    <t>十八、粮油物资储备支出</t>
  </si>
  <si>
    <t>主要是为应对疫情,增加粮油物资储备。</t>
  </si>
  <si>
    <t>十九、灾害防治及应急管理支出</t>
  </si>
  <si>
    <t>主要是新增中省自然灾害防治体系建设直达资金。</t>
  </si>
  <si>
    <t>二十、预备费</t>
  </si>
  <si>
    <t>二十一、债务付息支出</t>
  </si>
  <si>
    <t>二十二、债务发行费用支出</t>
  </si>
  <si>
    <t>二十三、其他支出</t>
  </si>
  <si>
    <t>2020年市本级一般公共预算支出决算表</t>
  </si>
  <si>
    <t>表五</t>
  </si>
  <si>
    <t>单位：万元</t>
  </si>
  <si>
    <t>决算数</t>
  </si>
  <si>
    <t>一般公共预算支出</t>
  </si>
  <si>
    <t>一般公共服务支出</t>
  </si>
  <si>
    <t xml:space="preserve">  人大事务</t>
  </si>
  <si>
    <t xml:space="preserve">    行政运行</t>
  </si>
  <si>
    <t xml:space="preserve">    一般行政管理事务</t>
  </si>
  <si>
    <t xml:space="preserve">    人大会议</t>
  </si>
  <si>
    <t xml:space="preserve">    人大立法</t>
  </si>
  <si>
    <t xml:space="preserve">    其他人大事务支出</t>
  </si>
  <si>
    <t xml:space="preserve">  政协事务</t>
  </si>
  <si>
    <t xml:space="preserve">    政协会议</t>
  </si>
  <si>
    <t xml:space="preserve">    委员视察</t>
  </si>
  <si>
    <t xml:space="preserve">    其他政协事务支出</t>
  </si>
  <si>
    <t xml:space="preserve">  政府办公厅(室)及相关机构事务</t>
  </si>
  <si>
    <t xml:space="preserve">    专项业务活动</t>
  </si>
  <si>
    <t xml:space="preserve">    信访事务</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</si>
  <si>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</si>
  <si>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</si>
  <si>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</si>
  <si>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</si>
  <si>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</si>
  <si>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</si>
  <si>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</si>
  <si>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其他统计信息事务支出</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</si>
  <si>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</si>
  <si>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</si>
  <si>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</si>
  <si>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</si>
  <si>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</si>
  <si>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</si>
  <si>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</si>
  <si>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</si>
  <si>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</si>
  <si>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人力资源事务</t>
  </si>
  <si>
    <t xml:space="preserve">    其他人力资源事务支出</t>
  </si>
  <si>
    <t xml:space="preserve">  纪检监察事务</t>
  </si>
  <si>
    <t xml:space="preserve">    巡视工作</t>
  </si>
  <si>
    <t xml:space="preserve">    其他纪检监察事务支出</t>
  </si>
  <si>
    <t xml:space="preserve">  商贸事务</t>
  </si>
  <si>
    <t xml:space="preserve">    招商引资</t>
  </si>
  <si>
    <t xml:space="preserve">  知识产权事务</t>
  </si>
  <si>
    <t xml:space="preserve">    知识产权宏观管理</t>
  </si>
  <si>
    <t xml:space="preserve">  民族事务</t>
  </si>
  <si>
    <t xml:space="preserve">    民族工作专项</t>
  </si>
  <si>
    <t xml:space="preserve">  港澳台事务</t>
  </si>
  <si>
    <t xml:space="preserve">    台湾事务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</si>
  <si>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</si>
  <si>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</si>
  <si>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</si>
  <si>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</si>
  <si>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</si>
  <si>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</si>
  <si>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</si>
  <si>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</si>
  <si>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</si>
  <si>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</si>
  <si>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</si>
  <si>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</si>
  <si>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</si>
  <si>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</si>
  <si>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</si>
  <si>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</si>
  <si>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</si>
  <si>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</si>
  <si>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</si>
  <si>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</si>
  <si>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</si>
  <si>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</si>
  <si>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市场主体管理</t>
  </si>
  <si>
    <t xml:space="preserve">    质量基础</t>
  </si>
  <si>
    <t xml:space="preserve">    药品事务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</si>
  <si>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</si>
  <si>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</si>
  <si>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</si>
  <si>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</si>
  <si>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</si>
  <si>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国防支出</t>
  </si>
  <si>
    <t xml:space="preserve">  国防动员</t>
  </si>
  <si>
    <t xml:space="preserve">    人民防空</t>
  </si>
  <si>
    <t xml:space="preserve">    民兵</t>
  </si>
  <si>
    <t xml:space="preserve">    其他国防动员支出</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</si>
  <si>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</si>
  <si>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</si>
  <si>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</si>
  <si>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</si>
  <si>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</si>
  <si>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</si>
  <si>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</si>
  <si>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</si>
  <si>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</si>
  <si>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</si>
  <si>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</si>
  <si>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</si>
  <si>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</si>
  <si>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</si>
  <si>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</si>
  <si>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法律援助</t>
  </si>
  <si>
    <t xml:space="preserve">    社区矫正</t>
  </si>
  <si>
    <t xml:space="preserve">    其他司法支出</t>
  </si>
  <si>
    <t xml:space="preserve">  强制隔离戒毒</t>
  </si>
  <si>
    <t xml:space="preserve">    所政设施建设</t>
  </si>
  <si>
    <t xml:space="preserve">  国家保密</t>
  </si>
  <si>
    <t xml:space="preserve">    其他国家保密支出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</si>
  <si>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</si>
  <si>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</si>
  <si>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</si>
  <si>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</si>
  <si>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</si>
  <si>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</si>
  <si>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</si>
  <si>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</si>
  <si>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</si>
  <si>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</si>
  <si>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</si>
  <si>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</si>
  <si>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</si>
  <si>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</si>
  <si>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高等职业教育</t>
  </si>
  <si>
    <t xml:space="preserve">  特殊教育</t>
  </si>
  <si>
    <t xml:space="preserve">    特殊学校教育</t>
  </si>
  <si>
    <t xml:space="preserve">    其他特殊教育支出</t>
  </si>
  <si>
    <t xml:space="preserve">  进修及培训</t>
  </si>
  <si>
    <t xml:space="preserve">    干部教育</t>
  </si>
  <si>
    <t xml:space="preserve">  其他教育支出(款)</t>
  </si>
  <si>
    <t xml:space="preserve">    其他教育支出(项)</t>
  </si>
  <si>
    <t>科学技术支出</t>
  </si>
  <si>
    <t xml:space="preserve">  科学技术管理事务</t>
  </si>
  <si>
    <t xml:space="preserve">    其他科学技术管理事务支出</t>
  </si>
  <si>
    <t xml:space="preserve">  技术研究与开发</t>
  </si>
  <si>
    <t xml:space="preserve">    其他技术研究与开发支出</t>
  </si>
  <si>
    <t xml:space="preserve">  科技条件与服务</t>
  </si>
  <si>
    <t xml:space="preserve">    其他科技条件与服务支出</t>
  </si>
  <si>
    <t xml:space="preserve">  科学技术普及</t>
  </si>
  <si>
    <t xml:space="preserve">    机构运行</t>
  </si>
  <si>
    <t xml:space="preserve">    科普活动</t>
  </si>
  <si>
    <t xml:space="preserve">  其他科学技术支出(款)</t>
  </si>
  <si>
    <t xml:space="preserve">    其他科学技术支出(项)</t>
  </si>
  <si>
    <t>文化旅游体育与传媒支出</t>
  </si>
  <si>
    <t xml:space="preserve">  文化和旅游</t>
  </si>
  <si>
    <t xml:space="preserve">    图书馆</t>
  </si>
  <si>
    <t xml:space="preserve">    艺术表演场所</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</si>
  <si>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</si>
  <si>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</si>
  <si>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</si>
  <si>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</si>
  <si>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</si>
  <si>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</si>
  <si>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</si>
  <si>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</si>
  <si>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博物馆</t>
  </si>
  <si>
    <t xml:space="preserve">  体育</t>
  </si>
  <si>
    <t xml:space="preserve">    运动项目管理</t>
  </si>
  <si>
    <t xml:space="preserve">    体育场馆</t>
  </si>
  <si>
    <t xml:space="preserve">    其他体育支出</t>
  </si>
  <si>
    <t xml:space="preserve">  新闻出版电影</t>
  </si>
  <si>
    <t xml:space="preserve">    出版发行</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</si>
  <si>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</si>
  <si>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</si>
  <si>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</si>
  <si>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</si>
  <si>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</si>
  <si>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</si>
  <si>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其他文化旅游体育与传媒支出(款)</t>
  </si>
  <si>
    <t xml:space="preserve">    文化产业发展专项支出</t>
  </si>
  <si>
    <t xml:space="preserve">    其他文化旅游体育与传媒支出(项)</t>
  </si>
  <si>
    <t>社会保障和就业支出</t>
  </si>
  <si>
    <t xml:space="preserve">  人力资源和社会保障管理事务</t>
  </si>
  <si>
    <t xml:space="preserve">    社会保险经办机构</t>
  </si>
  <si>
    <t xml:space="preserve">    其他人力资源和社会保障管理事务支出</t>
  </si>
  <si>
    <t xml:space="preserve">  民政管理事务</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</si>
  <si>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</si>
  <si>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</si>
  <si>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</si>
  <si>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</si>
  <si>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</si>
  <si>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</si>
  <si>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</si>
  <si>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</si>
  <si>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</si>
  <si>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</si>
  <si>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职业培训补贴</t>
  </si>
  <si>
    <t xml:space="preserve">    公益性岗位补贴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</si>
  <si>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</si>
  <si>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</si>
  <si>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</si>
  <si>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</si>
  <si>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</si>
  <si>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</si>
  <si>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优抚事业单位支出</t>
  </si>
  <si>
    <t xml:space="preserve">    其他优抚支出</t>
  </si>
  <si>
    <t xml:space="preserve">  退役安置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</si>
  <si>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</si>
  <si>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</si>
  <si>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</si>
  <si>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</si>
  <si>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</si>
  <si>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</si>
  <si>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</si>
  <si>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社会福利事业单位</t>
  </si>
  <si>
    <t xml:space="preserve">    其他社会福利支出</t>
  </si>
  <si>
    <t xml:space="preserve">  残疾人事业</t>
  </si>
  <si>
    <t xml:space="preserve">    残疾人康复</t>
  </si>
  <si>
    <t xml:space="preserve">    其他残疾人事业支出</t>
  </si>
  <si>
    <t xml:space="preserve">  红十字事业</t>
  </si>
  <si>
    <t xml:space="preserve">  财政对其他社会保险基金的补助</t>
  </si>
  <si>
    <t xml:space="preserve">    财政对工伤保险基金的补助</t>
  </si>
  <si>
    <t xml:space="preserve">  退役军人管理事务</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</si>
  <si>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</si>
  <si>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</si>
  <si>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</si>
  <si>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</si>
  <si>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</si>
  <si>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</si>
  <si>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</si>
  <si>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</si>
  <si>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</si>
  <si>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</si>
  <si>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</si>
  <si>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妇幼保健医院</t>
  </si>
  <si>
    <t xml:space="preserve">    其他公立医院支出</t>
  </si>
  <si>
    <t xml:space="preserve">  公共卫生</t>
  </si>
  <si>
    <t xml:space="preserve">    疾病预防控制机构</t>
  </si>
  <si>
    <t xml:space="preserve">    卫生监督机构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</si>
  <si>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</si>
  <si>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</si>
  <si>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</si>
  <si>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</si>
  <si>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</si>
  <si>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</si>
  <si>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</si>
  <si>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</si>
  <si>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</si>
  <si>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</si>
  <si>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其他计划生育事务支出</t>
  </si>
  <si>
    <t xml:space="preserve">  行政事业单位医疗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</si>
  <si>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</si>
  <si>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</si>
  <si>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</si>
  <si>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</si>
  <si>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</si>
  <si>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</si>
  <si>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</si>
  <si>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</si>
  <si>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</si>
  <si>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</si>
  <si>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</si>
  <si>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</si>
  <si>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</si>
  <si>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</si>
  <si>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</si>
  <si>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</si>
  <si>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</si>
  <si>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</si>
  <si>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</si>
  <si>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</si>
  <si>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</si>
  <si>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</si>
  <si>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生态保护</t>
  </si>
  <si>
    <t xml:space="preserve">    其他自然生态保护支出</t>
  </si>
  <si>
    <t xml:space="preserve">  天然林保护</t>
  </si>
  <si>
    <t xml:space="preserve">    社会保险补助</t>
  </si>
  <si>
    <t xml:space="preserve">    其他天然林保护支出</t>
  </si>
  <si>
    <t xml:space="preserve">  污染减排</t>
  </si>
  <si>
    <t xml:space="preserve">    其他污染减排支出</t>
  </si>
  <si>
    <t xml:space="preserve">  其他节能环保支出(款)</t>
  </si>
  <si>
    <t xml:space="preserve">    其他节能环保支出(项)</t>
  </si>
  <si>
    <t>城乡社区支出</t>
  </si>
  <si>
    <t xml:space="preserve">  城乡社区管理事务</t>
  </si>
  <si>
    <t xml:space="preserve">    城管执法</t>
  </si>
  <si>
    <t xml:space="preserve">    住宅建设与房地产市场监管</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</si>
  <si>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</si>
  <si>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</si>
  <si>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</si>
  <si>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</si>
  <si>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</si>
  <si>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</si>
  <si>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</si>
  <si>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</si>
  <si>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</si>
  <si>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</si>
  <si>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</si>
  <si>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</si>
  <si>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</si>
  <si>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</si>
  <si>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农村合作经济</t>
  </si>
  <si>
    <t xml:space="preserve">    农业资源保护修复与利用</t>
  </si>
  <si>
    <t xml:space="preserve">    成品油价格改革对渔业的补贴</t>
  </si>
  <si>
    <t xml:space="preserve">    对高校毕业生到基层任职补助</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</si>
  <si>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</si>
  <si>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</si>
  <si>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</si>
  <si>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</si>
  <si>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</si>
  <si>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</si>
  <si>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</si>
  <si>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</si>
  <si>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</si>
  <si>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林业草原防灾减灾</t>
  </si>
  <si>
    <t xml:space="preserve">    其他林业和草原支出</t>
  </si>
  <si>
    <t xml:space="preserve">  水利</t>
  </si>
  <si>
    <t xml:space="preserve">    水利行业业务管理</t>
  </si>
  <si>
    <t xml:space="preserve">    水利工程运行与维护</t>
  </si>
  <si>
    <t xml:space="preserve">    水利前期工作</t>
  </si>
  <si>
    <t xml:space="preserve">    水利执法监督</t>
  </si>
  <si>
    <t xml:space="preserve">    水资源节约管理与保护</t>
  </si>
  <si>
    <t xml:space="preserve">    水质监测</t>
  </si>
  <si>
    <t xml:space="preserve">    防汛</t>
  </si>
  <si>
    <t xml:space="preserve">    江河湖库水系综合整治</t>
  </si>
  <si>
    <t xml:space="preserve">    其他水利支出</t>
  </si>
  <si>
    <t xml:space="preserve">  扶贫</t>
  </si>
  <si>
    <t xml:space="preserve">    其他扶贫支出</t>
  </si>
  <si>
    <t xml:space="preserve">  普惠金融发展支出</t>
  </si>
  <si>
    <t xml:space="preserve">    创业担保贷款贴息</t>
  </si>
  <si>
    <t xml:space="preserve">    其他普惠金融发展支出</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</si>
  <si>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</si>
  <si>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</si>
  <si>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</si>
  <si>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</si>
  <si>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</si>
  <si>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</si>
  <si>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公路运输管理</t>
  </si>
  <si>
    <t xml:space="preserve">    公路和运输技术标准化建设</t>
  </si>
  <si>
    <t xml:space="preserve">    海事管理</t>
  </si>
  <si>
    <t xml:space="preserve">    其他公路水路运输支出</t>
  </si>
  <si>
    <t xml:space="preserve">  铁路运输</t>
  </si>
  <si>
    <t xml:space="preserve">    其他铁路运输支出</t>
  </si>
  <si>
    <t xml:space="preserve">  民用航空运输</t>
  </si>
  <si>
    <t xml:space="preserve">    其他民用航空运输支出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</si>
  <si>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</si>
  <si>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</si>
  <si>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</si>
  <si>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</si>
  <si>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其他交通运输支出(款)</t>
  </si>
  <si>
    <t xml:space="preserve">    公共交通运营补助</t>
  </si>
  <si>
    <t>资源勘探工业信息等支出</t>
  </si>
  <si>
    <t xml:space="preserve">  工业和信息产业监管</t>
  </si>
  <si>
    <t xml:space="preserve">    工业和信息产业支持</t>
  </si>
  <si>
    <t xml:space="preserve">    其他工业和信息产业监管支出</t>
  </si>
  <si>
    <t xml:space="preserve">  支持中小企业发展和管理支出</t>
  </si>
  <si>
    <t xml:space="preserve">    中小企业发展专项</t>
  </si>
  <si>
    <t xml:space="preserve">    其他支持中小企业发展和管理支出</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</si>
  <si>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</si>
  <si>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</si>
  <si>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</si>
  <si>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</si>
  <si>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</si>
  <si>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</si>
  <si>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</si>
  <si>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</si>
  <si>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金融部门行政支出</t>
  </si>
  <si>
    <t xml:space="preserve">  金融发展支出</t>
  </si>
  <si>
    <t xml:space="preserve">    其他金融发展支出</t>
  </si>
  <si>
    <t xml:space="preserve">  其他金融支出(款)</t>
  </si>
  <si>
    <t xml:space="preserve">    其他金融支出(项)</t>
  </si>
  <si>
    <t>自然资源海洋气象等支出</t>
  </si>
  <si>
    <t xml:space="preserve">  自然资源事务</t>
  </si>
  <si>
    <t xml:space="preserve">    自然资源规划及管理</t>
  </si>
  <si>
    <t xml:space="preserve">    自然资源利用与保护</t>
  </si>
  <si>
    <t xml:space="preserve">    土地资源储备支出</t>
  </si>
  <si>
    <t>　　地质勘查与矿产资源管理</t>
  </si>
  <si>
    <t xml:space="preserve">    其他自然资源事务支出</t>
  </si>
  <si>
    <t xml:space="preserve">  气象事务</t>
  </si>
  <si>
    <t xml:space="preserve">    其他气象事务支出</t>
  </si>
  <si>
    <t>住房保障支出</t>
  </si>
  <si>
    <t xml:space="preserve">  保障性安居工程支出</t>
  </si>
  <si>
    <t xml:space="preserve">    老旧小区改造</t>
  </si>
  <si>
    <t xml:space="preserve">    其他保障性安居工程支出</t>
  </si>
  <si>
    <t xml:space="preserve">  住房改革支出</t>
  </si>
  <si>
    <t xml:space="preserve">    住房公积金</t>
  </si>
  <si>
    <t>粮油物资储备支出</t>
  </si>
  <si>
    <t xml:space="preserve">  粮油事务</t>
  </si>
  <si>
    <t xml:space="preserve">    其他粮油事务支出</t>
  </si>
  <si>
    <t xml:space="preserve">  粮油储备</t>
  </si>
  <si>
    <t xml:space="preserve">    储备粮油补贴</t>
  </si>
  <si>
    <t xml:space="preserve">  重要商品储备</t>
  </si>
  <si>
    <t xml:space="preserve">    肉类储备</t>
  </si>
  <si>
    <t xml:space="preserve">    食盐储备</t>
  </si>
  <si>
    <t xml:space="preserve">    应急物资储备</t>
  </si>
  <si>
    <t xml:space="preserve">    其他重要商品储备支出</t>
  </si>
  <si>
    <t>灾害防治及应急管理支出</t>
  </si>
  <si>
    <t xml:space="preserve">  应急管理事务</t>
  </si>
  <si>
    <t xml:space="preserve">    灾害风险防治</t>
  </si>
  <si>
    <t xml:space="preserve">    应急管理</t>
  </si>
  <si>
    <t xml:space="preserve">    其他应急管理支出</t>
  </si>
  <si>
    <t xml:space="preserve">  消防事务</t>
  </si>
  <si>
    <t xml:space="preserve">    其他消防事务支出</t>
  </si>
  <si>
    <t xml:space="preserve">  地震事务</t>
  </si>
  <si>
    <t xml:space="preserve">  自然灾害救灾及恢复重建支出</t>
  </si>
  <si>
    <t xml:space="preserve">    地方自然灾害生活补助</t>
  </si>
  <si>
    <t xml:space="preserve">    自然灾害救灾补助</t>
  </si>
  <si>
    <t xml:space="preserve">    自然灾害灾后重建补助</t>
  </si>
  <si>
    <t xml:space="preserve">    其他自然灾害救灾及恢复重建支出</t>
  </si>
  <si>
    <t>其他支出(类)</t>
  </si>
  <si>
    <t xml:space="preserve">  其他支出(款)</t>
  </si>
  <si>
    <t xml:space="preserve">    其他支出(项)</t>
  </si>
  <si>
    <t>债务付息支出</t>
  </si>
  <si>
    <t xml:space="preserve">  地方政府一般债务付息支出</t>
  </si>
  <si>
    <t xml:space="preserve">    地方政府一般债券付息支出</t>
  </si>
  <si>
    <t>债务发行费用支出</t>
  </si>
  <si>
    <t xml:space="preserve">  地方政府一般债务发行费用支出</t>
  </si>
  <si>
    <t>2020年市本级一般公共预算(基本)支出决算经济分类表</t>
  </si>
  <si>
    <t>表六</t>
  </si>
  <si>
    <t>科目名称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</si>
  <si>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</si>
  <si>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</si>
  <si>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</si>
  <si>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</si>
  <si>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</si>
  <si>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</si>
  <si>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</si>
  <si>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</si>
  <si>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</si>
  <si>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</si>
  <si>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</si>
  <si>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</si>
  <si>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</si>
  <si>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</si>
  <si>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</si>
  <si>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</si>
  <si>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</si>
  <si>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</si>
  <si>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</si>
  <si>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</si>
  <si>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</si>
  <si>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</si>
  <si>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</si>
  <si>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</si>
  <si>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</si>
  <si>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</si>
  <si>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</si>
  <si>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</si>
  <si>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</si>
  <si>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</si>
  <si>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</si>
  <si>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</si>
  <si>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</si>
  <si>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</si>
  <si>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</si>
  <si>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</si>
  <si>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</si>
  <si>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</si>
  <si>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</si>
  <si>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</si>
  <si>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</si>
  <si>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</si>
  <si>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</si>
  <si>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</si>
  <si>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</si>
  <si>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</si>
  <si>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</si>
  <si>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</si>
  <si>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</si>
  <si>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</si>
  <si>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</si>
  <si>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</si>
  <si>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</si>
  <si>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</si>
  <si>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</si>
  <si>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</si>
  <si>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</si>
  <si>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</si>
  <si>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</si>
  <si>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2020年全市一般公共预算收支平衡情况表</t>
  </si>
  <si>
    <t>表七</t>
  </si>
  <si>
    <t>项      目</t>
  </si>
  <si>
    <t>金      额</t>
  </si>
  <si>
    <t>地方一般公共预算收入</t>
  </si>
  <si>
    <t>上级补助收入</t>
  </si>
  <si>
    <t>上解上级支出</t>
  </si>
  <si>
    <t>地方政府债券收入</t>
  </si>
  <si>
    <t>地方政府债务还本支出</t>
  </si>
  <si>
    <t>上年结余</t>
  </si>
  <si>
    <t>调出资金、安排预算稳定调节基金等</t>
  </si>
  <si>
    <t>调入资金、动用预算稳定调节基金等</t>
  </si>
  <si>
    <t>收入总计</t>
  </si>
  <si>
    <t>支出总计</t>
  </si>
  <si>
    <t>年终结余</t>
  </si>
  <si>
    <t>结转下年支出</t>
  </si>
  <si>
    <t>年终净结余</t>
  </si>
  <si>
    <t>其中：当年结余</t>
  </si>
  <si>
    <t>2020年市本级一般公共预算收支平衡情况表</t>
  </si>
  <si>
    <t>表八</t>
  </si>
  <si>
    <t>金     额</t>
  </si>
  <si>
    <t>县区上解收入</t>
  </si>
  <si>
    <t>地方政府债务还本等支出</t>
  </si>
  <si>
    <t>2020年全市和市本级地方政府一般债务限额和余额情况表</t>
  </si>
  <si>
    <t>表九</t>
  </si>
  <si>
    <t>单位：亿元</t>
  </si>
  <si>
    <t>级  次</t>
  </si>
  <si>
    <t>一般债务</t>
  </si>
  <si>
    <t>限额</t>
  </si>
  <si>
    <t>余额</t>
  </si>
  <si>
    <t>全市</t>
  </si>
  <si>
    <t>市本级</t>
  </si>
  <si>
    <t>备注：其中市本级政府债务限额不含高新区。</t>
  </si>
  <si>
    <t>2020年市对县区一般公共预算转移支付情况表</t>
  </si>
  <si>
    <t>表十                                                                                                                                                 单位：万元</t>
  </si>
  <si>
    <t>地区</t>
  </si>
  <si>
    <t>合计</t>
  </si>
  <si>
    <t>汉滨区</t>
  </si>
  <si>
    <t>汉阴县</t>
  </si>
  <si>
    <t>石泉县</t>
  </si>
  <si>
    <t>宁陕县</t>
  </si>
  <si>
    <t>紫阳县</t>
  </si>
  <si>
    <t>岚皋县</t>
  </si>
  <si>
    <t>平利县</t>
  </si>
  <si>
    <t>镇坪县</t>
  </si>
  <si>
    <t>旬阳县</t>
  </si>
  <si>
    <t>白河县</t>
  </si>
  <si>
    <t>高新区</t>
  </si>
  <si>
    <t>恒口示范区</t>
  </si>
  <si>
    <t xml:space="preserve">  返还性收入</t>
  </si>
  <si>
    <t xml:space="preserve">    增值税税收返还收入</t>
  </si>
  <si>
    <t xml:space="preserve">    所得税基数返还收入</t>
  </si>
  <si>
    <t xml:space="preserve">    成品油价格和税费改革税收返还收入</t>
  </si>
  <si>
    <t xml:space="preserve">    消费税基数返还</t>
  </si>
  <si>
    <t xml:space="preserve">    营改增基数返还</t>
  </si>
  <si>
    <t xml:space="preserve">  一般性转移支付收入</t>
  </si>
  <si>
    <t xml:space="preserve">    均衡性转移支付补助收入</t>
  </si>
  <si>
    <t xml:space="preserve">    重点生态功能区转移支付补助收入</t>
  </si>
  <si>
    <t xml:space="preserve">    县级基本财力保障机制奖补资金收入</t>
  </si>
  <si>
    <t xml:space="preserve">    产粮油大县奖励资金</t>
  </si>
  <si>
    <t xml:space="preserve">    固定数额补助收入</t>
  </si>
  <si>
    <t xml:space="preserve">    结算补助收入</t>
  </si>
  <si>
    <t xml:space="preserve">    革命老区转移支付收入</t>
  </si>
  <si>
    <t xml:space="preserve">    贫困地区转移支付收入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</si>
  <si>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</si>
  <si>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</si>
  <si>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</si>
  <si>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</si>
  <si>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</si>
  <si>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</si>
  <si>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</si>
  <si>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</si>
  <si>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交通运输共同财政事权转移支付收入（含成品油税费改革转移支付补助）</t>
  </si>
  <si>
    <t xml:space="preserve">    资源勘探信息等共同财政事权转移支付收入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</si>
  <si>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</si>
  <si>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</si>
  <si>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</si>
  <si>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其他一般性转移支付收入</t>
  </si>
  <si>
    <t xml:space="preserve">  专项转移支付收入</t>
  </si>
  <si>
    <t>2020年全市政府性基金预算收入决算总表</t>
  </si>
  <si>
    <t>表十一</t>
  </si>
  <si>
    <t>决算数比
上年+、-%</t>
  </si>
  <si>
    <t>备注</t>
  </si>
  <si>
    <t>一、新型墙体材料专项基金收入</t>
  </si>
  <si>
    <t>二、城市公用事业附加收入</t>
  </si>
  <si>
    <t>三、国有土地收益基金收入</t>
  </si>
  <si>
    <t>四、国有土地使用权出让收入</t>
  </si>
  <si>
    <t>五、城市基础设施配套费收入</t>
  </si>
  <si>
    <t>六、彩票发行机构和彩票销售机构的业务费用</t>
  </si>
  <si>
    <t>七、彩票公益金收入</t>
  </si>
  <si>
    <t>八、农业土地开发资金收入</t>
  </si>
  <si>
    <t>九、污水处理费收入</t>
  </si>
  <si>
    <r>
      <rPr>
        <sz val="12"/>
        <rFont val="宋体"/>
        <charset val="134"/>
      </rPr>
      <t>十、其他政府性基金收入</t>
    </r>
    <r>
      <rPr>
        <b/>
        <sz val="12"/>
        <rFont val="宋体"/>
        <charset val="134"/>
      </rPr>
      <t xml:space="preserve">
</t>
    </r>
  </si>
  <si>
    <t>收入合计</t>
  </si>
  <si>
    <t>上年结余收入</t>
  </si>
  <si>
    <t>市县上解收入</t>
  </si>
  <si>
    <t>调入资金等</t>
  </si>
  <si>
    <t>基金收入总计</t>
  </si>
  <si>
    <t>2020年全市政府性基金预算支出决算总表</t>
  </si>
  <si>
    <t>表十二</t>
  </si>
  <si>
    <t>一、文化旅游体育与传媒支出</t>
  </si>
  <si>
    <t>二、社会保障和就业支出</t>
  </si>
  <si>
    <t>三、城乡社区支出</t>
  </si>
  <si>
    <t>四、农林水支出</t>
  </si>
  <si>
    <t>五、交通运输支出</t>
  </si>
  <si>
    <t>六、资源勘探信息等支出</t>
  </si>
  <si>
    <t>七、商业服务业等支出</t>
  </si>
  <si>
    <t>八、债务付息支出</t>
  </si>
  <si>
    <t>主要是全市债务量逐年增加债务付息随之增长。</t>
  </si>
  <si>
    <t>九、债务发行费用支出</t>
  </si>
  <si>
    <t>十、其他支出</t>
  </si>
  <si>
    <t>主要是地方自行试点项目收益专项债券收入安排的支出增长较大。</t>
  </si>
  <si>
    <t>十一、抗疫特别国债安排的支出</t>
  </si>
  <si>
    <t>上解支出</t>
  </si>
  <si>
    <t>补助县区支出</t>
  </si>
  <si>
    <t>调出资金</t>
  </si>
  <si>
    <t>转贷地方政府债券支出</t>
  </si>
  <si>
    <t>地方政府债券还本支出</t>
  </si>
  <si>
    <t>置换债券资金结余</t>
  </si>
  <si>
    <t>结转下年</t>
  </si>
  <si>
    <t>基金支出总计</t>
  </si>
  <si>
    <t>2020年市本级政府性基金预算收入决算总表</t>
  </si>
  <si>
    <t>表十三</t>
  </si>
  <si>
    <t>完成
预算%</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</si>
  <si>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</si>
  <si>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</si>
  <si>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</si>
  <si>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</si>
  <si>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</si>
  <si>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</si>
  <si>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</si>
  <si>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</si>
  <si>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</si>
  <si>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</si>
  <si>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</si>
  <si>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</si>
  <si>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主要是安康城区土地成交量同比增长较大，带动国有土地使用权出让收入增长较多。</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</si>
  <si>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</si>
  <si>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</si>
  <si>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</si>
  <si>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</si>
  <si>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</si>
  <si>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</si>
  <si>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</si>
  <si>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</si>
  <si>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</si>
  <si>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</si>
  <si>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</si>
  <si>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</si>
  <si>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</si>
  <si>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</si>
  <si>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</si>
  <si>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</si>
  <si>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主要是住建部门清缴企业以前年度欠缴的土地价款。</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</si>
  <si>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</si>
  <si>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</si>
  <si>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</si>
  <si>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</si>
  <si>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</si>
  <si>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</si>
  <si>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</si>
  <si>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</si>
  <si>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</si>
  <si>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</si>
  <si>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</si>
  <si>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</si>
  <si>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</si>
  <si>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</si>
  <si>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主要是受新冠肺炎疫情影响，彩票销售收入下降。</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</si>
  <si>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</si>
  <si>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</si>
  <si>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</si>
  <si>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</si>
  <si>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</si>
  <si>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</si>
  <si>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</si>
  <si>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</si>
  <si>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</si>
  <si>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</si>
  <si>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</si>
  <si>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</si>
  <si>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中央补助收入</t>
  </si>
  <si>
    <t>2020年市本级政府性基金预算支出决算总表</t>
  </si>
  <si>
    <t>表十四</t>
  </si>
  <si>
    <t xml:space="preserve">
决算数</t>
  </si>
  <si>
    <t xml:space="preserve">   旅游发展基金支出</t>
  </si>
  <si>
    <t xml:space="preserve">  大中型水库移民后期扶持基金支出</t>
  </si>
  <si>
    <t xml:space="preserve">  小型水库移民扶助基金及对应专项债务收入安排的支出</t>
  </si>
  <si>
    <t>三、节能环保支出</t>
  </si>
  <si>
    <t xml:space="preserve">  可再生能源电价附加收入安排的支出</t>
  </si>
  <si>
    <t>四、城乡社区支出</t>
  </si>
  <si>
    <t xml:space="preserve">  政府住房基金及对应专项债务收入安排的支出</t>
  </si>
  <si>
    <t xml:space="preserve">  国有土地使用权出让收入及对应专项债务收入安排的支出</t>
  </si>
  <si>
    <t xml:space="preserve">  城市基础设施配套费及对应专项债务收入安排的支出</t>
  </si>
  <si>
    <t>五、城市社会事业附加</t>
  </si>
  <si>
    <t xml:space="preserve">  城市公用事业附加及对应专项债务收入安排的支出</t>
  </si>
  <si>
    <t>六、农林水支出</t>
  </si>
  <si>
    <t xml:space="preserve">  大中型水库库区基金及对应专项债务收入安排的支出</t>
  </si>
  <si>
    <t xml:space="preserve">  国家重大水利工程建设基金及对应专项债务收入安排的支出</t>
  </si>
  <si>
    <t>七、交通运输支出</t>
  </si>
  <si>
    <t xml:space="preserve">    港口设施</t>
  </si>
  <si>
    <t xml:space="preserve">    航道建设和维护</t>
  </si>
  <si>
    <t xml:space="preserve">    民航发展基金支出</t>
  </si>
  <si>
    <t>八、资源勘探信息等支出</t>
  </si>
  <si>
    <t xml:space="preserve">  散装水泥专项资金及对应专项债务收入安排的支出</t>
  </si>
  <si>
    <t xml:space="preserve">  新型墙体材料专项基金及对应专项债务收入安排的支出</t>
  </si>
  <si>
    <t xml:space="preserve">  农网还贷资金支出</t>
  </si>
  <si>
    <t>九、商业服务业等支出</t>
  </si>
  <si>
    <t xml:space="preserve">  旅游发展基金支出</t>
  </si>
  <si>
    <t>十、债务付息支出</t>
  </si>
  <si>
    <t>十一、债务发行费用支出</t>
  </si>
  <si>
    <t>十二、其他支出</t>
  </si>
  <si>
    <t xml:space="preserve">  彩票发行销售机构业务费安排的支出</t>
  </si>
  <si>
    <t xml:space="preserve">  彩票公益金及对应专项债务收入安排的支出</t>
  </si>
  <si>
    <t xml:space="preserve">  其他政府性基金及对应专项债务收入安排的支出</t>
  </si>
  <si>
    <t>十三、抗疫特别国债安排的支出</t>
  </si>
  <si>
    <t>2020年全市和市本级地方政府专项债务限额和余额情况表</t>
  </si>
  <si>
    <t>表十五</t>
  </si>
  <si>
    <t>单位:亿元</t>
  </si>
  <si>
    <t>专项债务</t>
  </si>
  <si>
    <t>备注：其中市本级政府债务余额不含高新区。</t>
  </si>
  <si>
    <t>2020年市对县区政府性基金转移支付情况表</t>
  </si>
  <si>
    <t>表十六</t>
  </si>
  <si>
    <t>专项补助收入合计</t>
  </si>
  <si>
    <t>文化体育与传媒支出</t>
  </si>
  <si>
    <t>资源勘探信息等支出</t>
  </si>
  <si>
    <t>抗疫特别国债安排的支出</t>
  </si>
  <si>
    <t>2020年全市国有资本经营预算收入决算总表</t>
  </si>
  <si>
    <t>表十七</t>
  </si>
  <si>
    <t>项  目</t>
  </si>
  <si>
    <t>2019年</t>
  </si>
  <si>
    <t xml:space="preserve">   利润收入</t>
  </si>
  <si>
    <t>主要是疫情影响国有资本经营预算企业上缴利润收入减少</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</si>
  <si>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</si>
  <si>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</si>
  <si>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</si>
  <si>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</si>
  <si>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</si>
  <si>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</si>
  <si>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</si>
  <si>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</si>
  <si>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</si>
  <si>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</si>
  <si>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</si>
  <si>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</si>
  <si>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</si>
  <si>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</si>
  <si>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</si>
  <si>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</si>
  <si>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</si>
  <si>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本 年 收 入 合 计</t>
  </si>
  <si>
    <t>收  入  总  计</t>
  </si>
  <si>
    <t>2020年全市国有资本经营预算支出决算总表</t>
  </si>
  <si>
    <t>表十八</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</si>
  <si>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</si>
  <si>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</si>
  <si>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</si>
  <si>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</si>
  <si>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</si>
  <si>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</si>
  <si>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</si>
  <si>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</si>
  <si>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</si>
  <si>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</si>
  <si>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</si>
  <si>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</si>
  <si>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</si>
  <si>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</si>
  <si>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</si>
  <si>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</si>
  <si>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</si>
  <si>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</si>
  <si>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</si>
  <si>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</si>
  <si>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</si>
  <si>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</si>
  <si>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</si>
  <si>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</si>
  <si>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</si>
  <si>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</si>
  <si>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</si>
  <si>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</si>
  <si>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本 年 支 出 合 计</t>
  </si>
  <si>
    <t>2020年市本级国有资本经营预算收入决算总表</t>
  </si>
  <si>
    <t>表十九</t>
  </si>
  <si>
    <t>决算数比上年
+、-%</t>
  </si>
  <si>
    <t xml:space="preserve">    利润收入</t>
  </si>
  <si>
    <t>主要是疫情影响国有资本经营预算企业上缴利润收入减少。</t>
  </si>
  <si>
    <t>2020年市本级国有资本经营预算支出决算总表</t>
  </si>
  <si>
    <t>表二十</t>
  </si>
  <si>
    <t>国有资本经营预算支出</t>
  </si>
  <si>
    <t>2020年市对县区国有资本经营预算转移支付情况表</t>
  </si>
  <si>
    <t>表二十一</t>
  </si>
  <si>
    <t>合  计</t>
  </si>
  <si>
    <t>2020年全市社会保险基金预算收支及结余决算总表</t>
  </si>
  <si>
    <t>表二十二                                                                                                                               单位：万元</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</si>
  <si>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</si>
  <si>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</si>
  <si>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</si>
  <si>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</si>
  <si>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</si>
  <si>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</si>
  <si>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</si>
  <si>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</si>
  <si>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</si>
  <si>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</si>
  <si>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</si>
  <si>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</si>
  <si>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</si>
  <si>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</si>
  <si>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</si>
  <si>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</si>
  <si>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</si>
  <si>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</si>
  <si>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</si>
  <si>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</si>
  <si>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</si>
  <si>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</si>
  <si>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2020年度市本级社会保险基金预算收支及结余决算总表</t>
  </si>
  <si>
    <t>表二十三                                                                                                                                      单位：万元</t>
  </si>
  <si>
    <t xml:space="preserve"> 全市2021年上半年地方一般公共预算收入执行情况比较表</t>
  </si>
  <si>
    <t>表二十四</t>
  </si>
  <si>
    <t xml:space="preserve">   科    目    名    称 </t>
  </si>
  <si>
    <t>年  度</t>
  </si>
  <si>
    <t>累  计</t>
  </si>
  <si>
    <t>累计执行占</t>
  </si>
  <si>
    <t xml:space="preserve"> 累计执行比上年
+.- %</t>
  </si>
  <si>
    <t>预  算</t>
  </si>
  <si>
    <t>执行数</t>
  </si>
  <si>
    <t>年度预算%</t>
  </si>
  <si>
    <t xml:space="preserve">  增值税</t>
  </si>
  <si>
    <t xml:space="preserve">  企业所得税</t>
  </si>
  <si>
    <t>一是上年新冠肺炎疫情肆虐，全市企业基本停工；二是年底企业开票金额增加，企业预交所得税恰逢到6月汇算清缴。</t>
  </si>
  <si>
    <t xml:space="preserve">  个人所得税</t>
  </si>
  <si>
    <t xml:space="preserve">  资源税</t>
  </si>
  <si>
    <t xml:space="preserve">  城市维护建设税</t>
  </si>
  <si>
    <t xml:space="preserve">  房产税</t>
  </si>
  <si>
    <t>主要是高新区和汉滨区房地产市场恢复较快，相关税收增收明显。</t>
  </si>
  <si>
    <t xml:space="preserve">  印花税</t>
  </si>
  <si>
    <t xml:space="preserve">  城镇土地使用税</t>
  </si>
  <si>
    <t xml:space="preserve">  土地增值税</t>
  </si>
  <si>
    <t xml:space="preserve">  车船税</t>
  </si>
  <si>
    <t xml:space="preserve">  耕地占用税</t>
  </si>
  <si>
    <t>主要是旬阳电站建设缴纳耕地占用税较多，属于一次性收入。</t>
  </si>
  <si>
    <t xml:space="preserve">  契税</t>
  </si>
  <si>
    <t>高新区和安康城区房地产交易增多导致契税增收明显。</t>
  </si>
  <si>
    <t xml:space="preserve">  烟叶税</t>
  </si>
  <si>
    <t xml:space="preserve">  环境保护税</t>
  </si>
  <si>
    <t xml:space="preserve">  其他税收收入</t>
  </si>
  <si>
    <t xml:space="preserve">  专项收入</t>
  </si>
  <si>
    <t xml:space="preserve">  行政事业性收费收入</t>
  </si>
  <si>
    <t>2020年清缴以前年度的防空易地建设费抬高基数。</t>
  </si>
  <si>
    <t xml:space="preserve">  罚没收入</t>
  </si>
  <si>
    <t xml:space="preserve">  国有资本经营收入</t>
  </si>
  <si>
    <t xml:space="preserve">   国有资源（资产）有偿使用收入</t>
  </si>
  <si>
    <t>主要是入库了财政专户存款利息收入和积极盘活国有资产弥补减收缺口。</t>
  </si>
  <si>
    <t xml:space="preserve">  捐赠收入</t>
  </si>
  <si>
    <t xml:space="preserve">  政府住房基金收入</t>
  </si>
  <si>
    <t xml:space="preserve">  其他各项收入</t>
  </si>
  <si>
    <t>地方一般公共预算收入合计</t>
  </si>
  <si>
    <t>全市2021年上半年一般公共预算支出执行情况比较表</t>
  </si>
  <si>
    <t>表二十五</t>
  </si>
  <si>
    <t xml:space="preserve"> 科    目    名    称 </t>
  </si>
  <si>
    <t xml:space="preserve"> 累计执行
比上年+.- %</t>
  </si>
  <si>
    <t>一是2021年扶贫专项资金减少明显；二是上年中央下达我市易地搬迁债券资金45亿元，上年6月累计支出33.58亿元，本年上半年无此项安排。</t>
  </si>
  <si>
    <t>一是中省下达专款较上年同期增长较大；二是本级新增航线运营补贴资金。</t>
  </si>
  <si>
    <t>十五、援助其他地区支出</t>
  </si>
  <si>
    <t>中省下达拨付水毁道路恢复重建专项资金增加明显。</t>
  </si>
  <si>
    <t>二十二、债务发行费支出</t>
  </si>
  <si>
    <t>地方一般公共预算支出合计</t>
  </si>
  <si>
    <t xml:space="preserve"> 市本级2021年上半年地方一般公共预算收入执行情况比较表</t>
  </si>
  <si>
    <t>表二十六</t>
  </si>
  <si>
    <t>累计执行比</t>
  </si>
  <si>
    <t>上年 +.- %</t>
  </si>
  <si>
    <t xml:space="preserve">  国有资源（资产）有偿使用收入</t>
  </si>
  <si>
    <t>市本级2021年上半年一般公共预算支出执行情况比较表</t>
  </si>
  <si>
    <t>表二十七</t>
  </si>
  <si>
    <t xml:space="preserve">      科    目    名    称 </t>
  </si>
  <si>
    <t>累计执行比上年
+.- %</t>
  </si>
  <si>
    <t>二、国防与公共安全支出</t>
  </si>
  <si>
    <t>一是下达市交通运输局316国道安康建民至恒口公路、514国道汉王至洞河公路资金较大；二是新增航线运营补贴资金。</t>
  </si>
  <si>
    <t>新增肉类储备费用补贴。</t>
  </si>
  <si>
    <t xml:space="preserve"> 全市2021年上半年政府性基金收入执行情况比较表</t>
  </si>
  <si>
    <t>表二十八</t>
  </si>
  <si>
    <t>一、农网还贷资金收入</t>
  </si>
  <si>
    <t>二、国有土地收益基金收入</t>
  </si>
  <si>
    <t>三、国有土地使用权出让金收入</t>
  </si>
  <si>
    <t>四、彩票公益金收入</t>
  </si>
  <si>
    <t>六、车辆通行费收入</t>
  </si>
  <si>
    <t>七、污水处理费收入</t>
  </si>
  <si>
    <t>八、彩票发行机构和彩票销售机构的业务费用</t>
  </si>
  <si>
    <t>九、其他政府性基金收入</t>
  </si>
  <si>
    <t>上年结转</t>
  </si>
  <si>
    <t xml:space="preserve"> 全市2021年上半年政府性基金支出执行情况比较表</t>
  </si>
  <si>
    <t>表二十九</t>
  </si>
  <si>
    <t>十、彩票公益金支出</t>
  </si>
  <si>
    <t>主要是上年国债安排项目结转部分形成的支出。</t>
  </si>
  <si>
    <t xml:space="preserve"> 市本级2021年上半年政府性基金收入执行情况比较表</t>
  </si>
  <si>
    <t>表三十</t>
  </si>
  <si>
    <t xml:space="preserve"> 市本级2021年上半年政府性基金支出执行情况比较表</t>
  </si>
  <si>
    <t>表三十一</t>
  </si>
  <si>
    <t xml:space="preserve">         合计</t>
  </si>
  <si>
    <t xml:space="preserve"> 全市2021年上半年国有资本经营收入执行情况比较表</t>
  </si>
  <si>
    <t>表三十二</t>
  </si>
  <si>
    <t>一、利润收入</t>
  </si>
  <si>
    <t>二、股利、股息收入</t>
  </si>
  <si>
    <t>三、产权转让收入</t>
  </si>
  <si>
    <t>四、其他国有资本经营预算收入</t>
  </si>
  <si>
    <t>汉阴县投融资公司分红收入3000万元。</t>
  </si>
  <si>
    <t>转移性收入</t>
  </si>
  <si>
    <t xml:space="preserve">  上级补助收入</t>
  </si>
  <si>
    <t xml:space="preserve">  上年结转</t>
  </si>
  <si>
    <t xml:space="preserve"> 全市2021年上半年国有资本经营支出执行情况比较表</t>
  </si>
  <si>
    <t>表三十三</t>
  </si>
  <si>
    <t>一、解决历史遗留问题及改革成本</t>
  </si>
  <si>
    <t>二、国有企业资本金注入</t>
  </si>
  <si>
    <t>三、国有企业政策性补贴</t>
  </si>
  <si>
    <t>四、其他国有资本经营预算支出</t>
  </si>
  <si>
    <t xml:space="preserve"> 市本级2021年上半年国有资本经营收入执行情况比较表</t>
  </si>
  <si>
    <t>表三十四</t>
  </si>
  <si>
    <t>利润收入</t>
  </si>
  <si>
    <t xml:space="preserve"> 市本级2021年上半年国有资本经营支出执行情况比较表</t>
  </si>
  <si>
    <t>表三十五</t>
  </si>
  <si>
    <t>一、解决历史遗留问题及改革成本支出</t>
  </si>
  <si>
    <t xml:space="preserve">   其中：“三供一业”移交补助</t>
  </si>
  <si>
    <t xml:space="preserve">    其中：前瞻性战略性产业发展</t>
  </si>
  <si>
    <t xml:space="preserve">          生态环境保护</t>
  </si>
  <si>
    <t xml:space="preserve">          支持科技进步</t>
  </si>
  <si>
    <t xml:space="preserve">          其他各项国企资本金注入</t>
  </si>
  <si>
    <t xml:space="preserve">   科  目  名  称 </t>
    <phoneticPr fontId="50" type="noConversion"/>
  </si>
</sst>
</file>

<file path=xl/styles.xml><?xml version="1.0" encoding="utf-8"?>
<styleSheet xmlns="http://schemas.openxmlformats.org/spreadsheetml/2006/main">
  <numFmts count="16">
    <numFmt numFmtId="44" formatCode="_ &quot;￥&quot;* #,##0.00_ ;_ &quot;￥&quot;* \-#,##0.00_ ;_ &quot;￥&quot;* &quot;-&quot;??_ ;_ @_ "/>
    <numFmt numFmtId="43" formatCode="_ * #,##0.00_ ;_ * \-#,##0.00_ ;_ * &quot;-&quot;??_ ;_ @_ "/>
    <numFmt numFmtId="176" formatCode="#,##0.00_ "/>
    <numFmt numFmtId="177" formatCode="0.00_);[Red]\(0.00\)"/>
    <numFmt numFmtId="178" formatCode="#,##0_ "/>
    <numFmt numFmtId="179" formatCode="0.0000"/>
    <numFmt numFmtId="180" formatCode="0.00_ "/>
    <numFmt numFmtId="181" formatCode="#,##0_ ;\-#,##0;;"/>
    <numFmt numFmtId="182" formatCode="0_ "/>
    <numFmt numFmtId="183" formatCode="#,##0_ ;[Red]\-#,##0\ "/>
    <numFmt numFmtId="184" formatCode="#,##0.000"/>
    <numFmt numFmtId="185" formatCode="0_ ;[Red]\-0\ "/>
    <numFmt numFmtId="186" formatCode="#,##0.00000"/>
    <numFmt numFmtId="187" formatCode="_ * #,##0_ ;_ * \-#,##0_ ;_ * &quot;-&quot;??_ ;_ @_ "/>
    <numFmt numFmtId="188" formatCode="#,##0_);[Red]\(#,##0\)"/>
    <numFmt numFmtId="189" formatCode="#,##0.0000_ ;[Red]\-#,##0.0000\ "/>
  </numFmts>
  <fonts count="53">
    <font>
      <sz val="12"/>
      <name val="宋体"/>
      <charset val="134"/>
    </font>
    <font>
      <sz val="12"/>
      <color indexed="8"/>
      <name val="宋体"/>
      <charset val="134"/>
    </font>
    <font>
      <sz val="12"/>
      <color indexed="8"/>
      <name val="黑体"/>
      <charset val="134"/>
    </font>
    <font>
      <sz val="12"/>
      <color indexed="8"/>
      <name val="楷体_GB2312"/>
      <family val="3"/>
      <charset val="134"/>
    </font>
    <font>
      <sz val="20"/>
      <name val="方正小标宋简体"/>
      <family val="4"/>
      <charset val="134"/>
    </font>
    <font>
      <sz val="14"/>
      <name val="宋体"/>
      <charset val="134"/>
    </font>
    <font>
      <b/>
      <sz val="14"/>
      <name val="宋体"/>
      <charset val="134"/>
    </font>
    <font>
      <b/>
      <sz val="11"/>
      <name val="Times New Roman"/>
      <family val="1"/>
    </font>
    <font>
      <sz val="14"/>
      <color indexed="10"/>
      <name val="宋体"/>
      <charset val="134"/>
    </font>
    <font>
      <sz val="11"/>
      <name val="Times New Roman"/>
      <family val="1"/>
    </font>
    <font>
      <sz val="11"/>
      <name val="宋体"/>
      <charset val="134"/>
    </font>
    <font>
      <sz val="12"/>
      <color indexed="9"/>
      <name val="宋体"/>
      <charset val="134"/>
    </font>
    <font>
      <b/>
      <sz val="12"/>
      <name val="楷体_GB2312"/>
      <family val="3"/>
      <charset val="134"/>
    </font>
    <font>
      <b/>
      <sz val="12"/>
      <name val="宋体"/>
      <charset val="134"/>
    </font>
    <font>
      <sz val="11"/>
      <color indexed="10"/>
      <name val="宋体"/>
      <charset val="134"/>
    </font>
    <font>
      <b/>
      <sz val="13"/>
      <name val="宋体"/>
      <charset val="134"/>
    </font>
    <font>
      <b/>
      <sz val="11"/>
      <name val="宋体"/>
      <charset val="134"/>
    </font>
    <font>
      <b/>
      <sz val="12"/>
      <color indexed="8"/>
      <name val="宋体"/>
      <charset val="134"/>
    </font>
    <font>
      <sz val="12"/>
      <name val="方正小标宋简体"/>
      <family val="4"/>
      <charset val="134"/>
    </font>
    <font>
      <sz val="10"/>
      <name val="Helv"/>
      <family val="2"/>
    </font>
    <font>
      <b/>
      <sz val="12"/>
      <color indexed="8"/>
      <name val="宋体"/>
      <charset val="134"/>
    </font>
    <font>
      <sz val="12"/>
      <color indexed="8"/>
      <name val="宋体"/>
      <charset val="134"/>
    </font>
    <font>
      <sz val="14"/>
      <name val="仿宋_GB2312"/>
      <family val="3"/>
      <charset val="134"/>
    </font>
    <font>
      <sz val="12"/>
      <name val="宋体"/>
      <charset val="134"/>
    </font>
    <font>
      <sz val="12"/>
      <name val="仿宋_GB2312"/>
      <family val="3"/>
      <charset val="134"/>
    </font>
    <font>
      <b/>
      <sz val="10"/>
      <name val="宋体"/>
      <charset val="134"/>
    </font>
    <font>
      <sz val="10"/>
      <name val="宋体"/>
      <charset val="134"/>
    </font>
    <font>
      <sz val="11"/>
      <color indexed="8"/>
      <name val="宋体"/>
      <charset val="134"/>
    </font>
    <font>
      <b/>
      <sz val="20"/>
      <name val="华文中宋"/>
      <charset val="134"/>
    </font>
    <font>
      <b/>
      <sz val="11"/>
      <name val="黑体"/>
      <charset val="134"/>
    </font>
    <font>
      <b/>
      <sz val="11"/>
      <color indexed="8"/>
      <name val="宋体"/>
      <charset val="134"/>
    </font>
    <font>
      <b/>
      <sz val="12"/>
      <name val="黑体"/>
      <charset val="134"/>
    </font>
    <font>
      <sz val="12"/>
      <name val="华文中宋"/>
      <charset val="134"/>
    </font>
    <font>
      <sz val="11"/>
      <name val="Times New Roman"/>
      <family val="1"/>
    </font>
    <font>
      <b/>
      <sz val="20"/>
      <name val="宋体"/>
      <charset val="134"/>
    </font>
    <font>
      <sz val="12"/>
      <name val="黑体"/>
      <charset val="134"/>
    </font>
    <font>
      <sz val="11"/>
      <name val="楷体_GB2312"/>
      <family val="3"/>
      <charset val="134"/>
    </font>
    <font>
      <sz val="20"/>
      <name val="宋体"/>
      <charset val="134"/>
    </font>
    <font>
      <sz val="11"/>
      <name val="宋体"/>
      <charset val="134"/>
    </font>
    <font>
      <sz val="12"/>
      <name val="楷体_GB2312"/>
      <family val="3"/>
      <charset val="134"/>
    </font>
    <font>
      <sz val="12"/>
      <color indexed="8"/>
      <name val="宋体"/>
      <charset val="134"/>
    </font>
    <font>
      <b/>
      <sz val="14"/>
      <name val="仿宋_GB2312"/>
      <family val="3"/>
      <charset val="134"/>
    </font>
    <font>
      <sz val="9"/>
      <name val="楷体_GB2312"/>
      <family val="3"/>
      <charset val="134"/>
    </font>
    <font>
      <b/>
      <sz val="18"/>
      <name val="宋体"/>
      <charset val="134"/>
    </font>
    <font>
      <sz val="24"/>
      <name val="方正小标宋简体"/>
      <family val="4"/>
      <charset val="134"/>
    </font>
    <font>
      <b/>
      <sz val="16"/>
      <name val="宋体"/>
      <charset val="134"/>
    </font>
    <font>
      <sz val="10"/>
      <name val="Arial"/>
      <family val="2"/>
    </font>
    <font>
      <sz val="12"/>
      <name val="宋体"/>
      <charset val="134"/>
    </font>
    <font>
      <b/>
      <sz val="12"/>
      <name val="宋体"/>
      <charset val="134"/>
    </font>
    <font>
      <b/>
      <sz val="9"/>
      <name val="宋体"/>
      <charset val="134"/>
    </font>
    <font>
      <sz val="9"/>
      <name val="宋体"/>
      <charset val="134"/>
    </font>
    <font>
      <sz val="14"/>
      <name val="宋体"/>
      <charset val="134"/>
    </font>
    <font>
      <sz val="11"/>
      <color theme="1"/>
      <name val="宋体"/>
      <charset val="134"/>
      <scheme val="minor"/>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8">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93">
    <xf numFmtId="0" fontId="0" fillId="0" borderId="0">
      <alignment vertical="center"/>
    </xf>
    <xf numFmtId="0" fontId="46" fillId="0" borderId="0" applyBorder="0"/>
    <xf numFmtId="0" fontId="52" fillId="0" borderId="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6" fillId="0" borderId="0" applyBorder="0"/>
    <xf numFmtId="0" fontId="10" fillId="0" borderId="0"/>
    <xf numFmtId="0" fontId="10" fillId="0" borderId="0"/>
    <xf numFmtId="0" fontId="10" fillId="0" borderId="0"/>
    <xf numFmtId="0" fontId="10" fillId="0" borderId="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7" fillId="0" borderId="0" applyBorder="0"/>
    <xf numFmtId="0" fontId="46" fillId="0" borderId="0" applyBorder="0"/>
    <xf numFmtId="0" fontId="47" fillId="0" borderId="0" applyBorder="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applyBorder="0"/>
    <xf numFmtId="0" fontId="47" fillId="0" borderId="0" applyBorder="0"/>
    <xf numFmtId="0" fontId="47" fillId="0" borderId="0" applyBorder="0"/>
    <xf numFmtId="0" fontId="47"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alignment vertical="center"/>
    </xf>
  </cellStyleXfs>
  <cellXfs count="515">
    <xf numFmtId="0" fontId="0" fillId="0" borderId="0" xfId="0">
      <alignment vertical="center"/>
    </xf>
    <xf numFmtId="0" fontId="0" fillId="0" borderId="0" xfId="0" applyFont="1">
      <alignment vertical="center"/>
    </xf>
    <xf numFmtId="0" fontId="1" fillId="2" borderId="0" xfId="1" applyNumberFormat="1" applyFont="1" applyFill="1" applyAlignment="1">
      <alignment vertical="top"/>
    </xf>
    <xf numFmtId="0" fontId="1" fillId="2" borderId="0" xfId="0" applyNumberFormat="1" applyFont="1" applyFill="1" applyAlignment="1"/>
    <xf numFmtId="0" fontId="1" fillId="2" borderId="0" xfId="1" applyFont="1" applyFill="1" applyAlignment="1">
      <alignment vertical="center"/>
    </xf>
    <xf numFmtId="0" fontId="1" fillId="0" borderId="0" xfId="1" applyFont="1" applyFill="1" applyAlignment="1">
      <alignment vertical="center"/>
    </xf>
    <xf numFmtId="0" fontId="2" fillId="2" borderId="0" xfId="1" applyFont="1" applyFill="1"/>
    <xf numFmtId="0" fontId="3" fillId="2" borderId="0" xfId="1" applyFont="1" applyFill="1"/>
    <xf numFmtId="0" fontId="3" fillId="2" borderId="0" xfId="0" applyFont="1" applyFill="1" applyAlignment="1"/>
    <xf numFmtId="0" fontId="5" fillId="2" borderId="0" xfId="1" applyFont="1" applyFill="1" applyAlignment="1">
      <alignment vertical="center"/>
    </xf>
    <xf numFmtId="178" fontId="5" fillId="2" borderId="0" xfId="1" applyNumberFormat="1" applyFont="1" applyFill="1" applyAlignment="1">
      <alignment vertical="center"/>
    </xf>
    <xf numFmtId="176" fontId="5" fillId="2" borderId="0" xfId="1" applyNumberFormat="1" applyFont="1" applyFill="1" applyAlignment="1">
      <alignment vertical="center"/>
    </xf>
    <xf numFmtId="0" fontId="5" fillId="2" borderId="1" xfId="1" applyFont="1" applyFill="1" applyBorder="1" applyAlignment="1">
      <alignment horizontal="right" vertical="center"/>
    </xf>
    <xf numFmtId="0" fontId="1" fillId="2" borderId="0" xfId="1" applyFont="1" applyFill="1"/>
    <xf numFmtId="0" fontId="5" fillId="0" borderId="2" xfId="1" applyNumberFormat="1" applyFont="1" applyFill="1" applyBorder="1" applyAlignment="1" applyProtection="1">
      <alignment horizontal="center" vertical="top"/>
    </xf>
    <xf numFmtId="0" fontId="5" fillId="0" borderId="3" xfId="1" applyNumberFormat="1" applyFont="1" applyFill="1" applyBorder="1" applyAlignment="1" applyProtection="1">
      <alignment horizontal="center" vertical="top"/>
    </xf>
    <xf numFmtId="0" fontId="5" fillId="0" borderId="4" xfId="1" applyNumberFormat="1" applyFont="1" applyFill="1" applyBorder="1" applyAlignment="1">
      <alignment horizontal="center" vertical="center"/>
    </xf>
    <xf numFmtId="0" fontId="1" fillId="2" borderId="0" xfId="1" applyNumberFormat="1" applyFont="1" applyFill="1"/>
    <xf numFmtId="0" fontId="5" fillId="0" borderId="5" xfId="1" applyNumberFormat="1" applyFont="1" applyFill="1" applyBorder="1" applyAlignment="1" applyProtection="1">
      <alignment horizontal="center"/>
    </xf>
    <xf numFmtId="0" fontId="5" fillId="0" borderId="6" xfId="1" applyNumberFormat="1" applyFont="1" applyFill="1" applyBorder="1" applyAlignment="1" applyProtection="1">
      <alignment horizontal="center"/>
    </xf>
    <xf numFmtId="0" fontId="5" fillId="0" borderId="4" xfId="68" applyNumberFormat="1" applyFont="1" applyFill="1" applyBorder="1" applyAlignment="1" applyProtection="1">
      <alignment vertical="center"/>
    </xf>
    <xf numFmtId="178" fontId="5" fillId="0" borderId="4" xfId="13" applyNumberFormat="1" applyFont="1" applyFill="1" applyBorder="1" applyAlignment="1" applyProtection="1">
      <alignment horizontal="right" vertical="center"/>
    </xf>
    <xf numFmtId="180" fontId="5" fillId="0" borderId="4" xfId="13" applyNumberFormat="1" applyFont="1" applyFill="1" applyBorder="1" applyAlignment="1" applyProtection="1">
      <alignment horizontal="right" vertical="center"/>
    </xf>
    <xf numFmtId="180" fontId="5" fillId="0" borderId="4" xfId="1" applyNumberFormat="1" applyFont="1" applyFill="1" applyBorder="1" applyAlignment="1">
      <alignment vertical="center"/>
    </xf>
    <xf numFmtId="180" fontId="5" fillId="0" borderId="4" xfId="1" applyNumberFormat="1" applyFont="1" applyFill="1" applyBorder="1" applyAlignment="1"/>
    <xf numFmtId="0" fontId="1" fillId="0" borderId="0" xfId="1" applyFont="1" applyFill="1"/>
    <xf numFmtId="49" fontId="5" fillId="0" borderId="7" xfId="13" applyNumberFormat="1" applyFont="1" applyFill="1" applyBorder="1" applyAlignment="1" applyProtection="1">
      <alignment horizontal="left" vertical="center"/>
    </xf>
    <xf numFmtId="0" fontId="6" fillId="0" borderId="4" xfId="68" applyNumberFormat="1" applyFont="1" applyFill="1" applyBorder="1" applyAlignment="1" applyProtection="1">
      <alignment horizontal="center" vertical="center"/>
    </xf>
    <xf numFmtId="178" fontId="6" fillId="0" borderId="4" xfId="13" applyNumberFormat="1" applyFont="1" applyFill="1" applyBorder="1" applyAlignment="1" applyProtection="1">
      <alignment horizontal="right" vertical="center"/>
    </xf>
    <xf numFmtId="180" fontId="6" fillId="0" borderId="4" xfId="13" applyNumberFormat="1" applyFont="1" applyFill="1" applyBorder="1" applyAlignment="1" applyProtection="1">
      <alignment horizontal="right" vertical="center"/>
    </xf>
    <xf numFmtId="180" fontId="6" fillId="0" borderId="4" xfId="1" applyNumberFormat="1" applyFont="1" applyFill="1" applyBorder="1" applyAlignment="1"/>
    <xf numFmtId="0" fontId="1" fillId="2" borderId="0" xfId="0" applyFont="1" applyFill="1" applyAlignment="1"/>
    <xf numFmtId="0" fontId="1" fillId="0" borderId="0" xfId="0" applyFont="1" applyFill="1" applyAlignment="1"/>
    <xf numFmtId="0" fontId="1" fillId="0" borderId="0" xfId="1" applyNumberFormat="1" applyFont="1" applyFill="1" applyAlignment="1">
      <alignment vertical="top"/>
    </xf>
    <xf numFmtId="0" fontId="1" fillId="0" borderId="0" xfId="0" applyNumberFormat="1" applyFont="1" applyFill="1" applyAlignment="1"/>
    <xf numFmtId="0" fontId="3" fillId="0" borderId="0" xfId="1" applyFont="1" applyFill="1" applyAlignment="1">
      <alignment vertical="center"/>
    </xf>
    <xf numFmtId="0" fontId="2" fillId="0" borderId="0" xfId="1" applyFont="1" applyFill="1"/>
    <xf numFmtId="0" fontId="3" fillId="0" borderId="0" xfId="1" applyFont="1" applyFill="1"/>
    <xf numFmtId="0" fontId="3" fillId="0" borderId="0" xfId="0" applyFont="1" applyFill="1" applyAlignment="1"/>
    <xf numFmtId="0" fontId="0" fillId="0" borderId="0" xfId="0" applyFill="1">
      <alignment vertical="center"/>
    </xf>
    <xf numFmtId="0" fontId="5" fillId="0" borderId="0" xfId="1" applyFont="1" applyFill="1" applyAlignment="1">
      <alignment vertical="center"/>
    </xf>
    <xf numFmtId="178" fontId="5" fillId="0" borderId="0" xfId="1" applyNumberFormat="1" applyFont="1" applyFill="1" applyAlignment="1">
      <alignment vertical="center"/>
    </xf>
    <xf numFmtId="176" fontId="5" fillId="0" borderId="0" xfId="1" applyNumberFormat="1" applyFont="1" applyFill="1" applyAlignment="1">
      <alignment vertical="center"/>
    </xf>
    <xf numFmtId="0" fontId="5" fillId="0" borderId="1" xfId="1" applyFont="1" applyFill="1" applyBorder="1" applyAlignment="1">
      <alignment horizontal="right" vertical="center"/>
    </xf>
    <xf numFmtId="0" fontId="1" fillId="0" borderId="0" xfId="1" applyNumberFormat="1" applyFont="1" applyFill="1"/>
    <xf numFmtId="3" fontId="5" fillId="0" borderId="4" xfId="0" applyNumberFormat="1" applyFont="1" applyFill="1" applyBorder="1" applyAlignment="1" applyProtection="1">
      <alignment vertical="center"/>
    </xf>
    <xf numFmtId="180" fontId="6" fillId="0" borderId="4" xfId="1" applyNumberFormat="1" applyFont="1" applyFill="1" applyBorder="1" applyAlignment="1">
      <alignment vertical="center"/>
    </xf>
    <xf numFmtId="0" fontId="5" fillId="0" borderId="4" xfId="1" applyFont="1" applyFill="1" applyBorder="1" applyAlignment="1">
      <alignment vertical="center"/>
    </xf>
    <xf numFmtId="0" fontId="6" fillId="0" borderId="4" xfId="1" applyFont="1" applyFill="1" applyBorder="1" applyAlignment="1">
      <alignment vertical="center"/>
    </xf>
    <xf numFmtId="0" fontId="0" fillId="0" borderId="0" xfId="0" applyFont="1" applyFill="1">
      <alignment vertical="center"/>
    </xf>
    <xf numFmtId="0" fontId="3" fillId="0" borderId="0" xfId="1" applyFont="1" applyFill="1" applyAlignment="1">
      <alignment horizontal="center"/>
    </xf>
    <xf numFmtId="176" fontId="5" fillId="0" borderId="0" xfId="1" applyNumberFormat="1" applyFont="1" applyFill="1" applyAlignment="1">
      <alignment horizontal="center" vertical="center"/>
    </xf>
    <xf numFmtId="0" fontId="5" fillId="0" borderId="4" xfId="67" applyNumberFormat="1" applyFont="1" applyFill="1" applyBorder="1" applyAlignment="1" applyProtection="1">
      <alignment vertical="center"/>
    </xf>
    <xf numFmtId="178" fontId="5" fillId="0" borderId="4" xfId="13" applyNumberFormat="1" applyFont="1" applyFill="1" applyBorder="1" applyAlignment="1" applyProtection="1">
      <alignment horizontal="center" vertical="center"/>
    </xf>
    <xf numFmtId="0" fontId="5" fillId="0" borderId="4" xfId="67" applyNumberFormat="1" applyFont="1" applyFill="1" applyBorder="1" applyAlignment="1" applyProtection="1">
      <alignment vertical="center" wrapText="1"/>
    </xf>
    <xf numFmtId="0" fontId="5" fillId="0" borderId="4" xfId="1" applyFont="1" applyFill="1" applyBorder="1" applyAlignment="1">
      <alignment vertical="center" wrapText="1"/>
    </xf>
    <xf numFmtId="0" fontId="6" fillId="0" borderId="4" xfId="67" applyNumberFormat="1" applyFont="1" applyFill="1" applyBorder="1" applyAlignment="1" applyProtection="1">
      <alignment horizontal="center" vertical="center"/>
    </xf>
    <xf numFmtId="178" fontId="6" fillId="0" borderId="4" xfId="13" applyNumberFormat="1" applyFont="1" applyFill="1" applyBorder="1" applyAlignment="1" applyProtection="1">
      <alignment horizontal="center" vertical="center"/>
    </xf>
    <xf numFmtId="0" fontId="6" fillId="0" borderId="4" xfId="0" applyFont="1" applyFill="1" applyBorder="1" applyAlignment="1">
      <alignment horizontal="left" vertical="center" wrapText="1"/>
    </xf>
    <xf numFmtId="178" fontId="7" fillId="0" borderId="4" xfId="66" applyNumberFormat="1" applyFont="1" applyFill="1" applyBorder="1" applyAlignment="1">
      <alignment horizontal="center" vertical="center"/>
    </xf>
    <xf numFmtId="0" fontId="8" fillId="0" borderId="4" xfId="1" applyFont="1" applyFill="1" applyBorder="1" applyAlignment="1">
      <alignment vertical="center"/>
    </xf>
    <xf numFmtId="178" fontId="9" fillId="0" borderId="4" xfId="0" applyNumberFormat="1" applyFont="1" applyFill="1" applyBorder="1" applyAlignment="1">
      <alignment horizontal="center" vertical="center"/>
    </xf>
    <xf numFmtId="178" fontId="9" fillId="0" borderId="4" xfId="66" applyNumberFormat="1" applyFont="1" applyFill="1" applyBorder="1" applyAlignment="1">
      <alignment horizontal="center" vertical="center"/>
    </xf>
    <xf numFmtId="0" fontId="1" fillId="0" borderId="0" xfId="1" applyFont="1" applyFill="1" applyAlignment="1">
      <alignment horizontal="center"/>
    </xf>
    <xf numFmtId="180" fontId="5" fillId="0" borderId="4" xfId="13" applyNumberFormat="1" applyFont="1" applyFill="1" applyBorder="1" applyAlignment="1" applyProtection="1">
      <alignment horizontal="center" vertical="center"/>
    </xf>
    <xf numFmtId="180" fontId="5" fillId="0" borderId="4" xfId="1" applyNumberFormat="1" applyFont="1" applyFill="1" applyBorder="1" applyAlignment="1">
      <alignment vertical="center" wrapText="1"/>
    </xf>
    <xf numFmtId="0" fontId="10" fillId="0" borderId="4" xfId="1" applyFont="1" applyFill="1" applyBorder="1" applyAlignment="1">
      <alignment vertical="center" wrapText="1"/>
    </xf>
    <xf numFmtId="0" fontId="1" fillId="0" borderId="4" xfId="1" applyFont="1" applyFill="1" applyBorder="1" applyAlignment="1">
      <alignment vertical="center"/>
    </xf>
    <xf numFmtId="49" fontId="5" fillId="0" borderId="8" xfId="13" applyNumberFormat="1" applyFont="1" applyFill="1" applyBorder="1" applyAlignment="1" applyProtection="1">
      <alignment horizontal="left" vertical="center"/>
    </xf>
    <xf numFmtId="0" fontId="6" fillId="0" borderId="4" xfId="68" applyNumberFormat="1" applyFont="1" applyFill="1" applyBorder="1" applyAlignment="1" applyProtection="1">
      <alignment vertical="center"/>
    </xf>
    <xf numFmtId="180" fontId="6" fillId="0" borderId="4" xfId="13" applyNumberFormat="1" applyFont="1" applyFill="1" applyBorder="1" applyAlignment="1" applyProtection="1">
      <alignment horizontal="center" vertical="center"/>
    </xf>
    <xf numFmtId="3" fontId="5" fillId="0" borderId="8" xfId="0" applyNumberFormat="1" applyFont="1" applyFill="1" applyBorder="1" applyAlignment="1" applyProtection="1">
      <alignment vertical="center"/>
    </xf>
    <xf numFmtId="49" fontId="6" fillId="0" borderId="4" xfId="13" applyNumberFormat="1" applyFont="1" applyFill="1" applyBorder="1" applyAlignment="1" applyProtection="1">
      <alignment horizontal="center" vertical="center"/>
    </xf>
    <xf numFmtId="0" fontId="3" fillId="0" borderId="4" xfId="1" applyFont="1" applyFill="1" applyBorder="1"/>
    <xf numFmtId="178" fontId="5" fillId="0" borderId="4" xfId="0" applyNumberFormat="1" applyFont="1" applyFill="1" applyBorder="1" applyAlignment="1">
      <alignment horizontal="center" vertical="center" wrapText="1"/>
    </xf>
    <xf numFmtId="180" fontId="5" fillId="0" borderId="4" xfId="1" applyNumberFormat="1" applyFont="1" applyFill="1" applyBorder="1" applyAlignment="1">
      <alignment horizontal="center" vertical="center" wrapText="1"/>
    </xf>
    <xf numFmtId="180" fontId="10" fillId="0" borderId="4" xfId="1" applyNumberFormat="1" applyFont="1" applyFill="1" applyBorder="1" applyAlignment="1">
      <alignment vertical="center" wrapText="1"/>
    </xf>
    <xf numFmtId="180" fontId="0" fillId="0" borderId="4" xfId="1" applyNumberFormat="1" applyFont="1" applyFill="1" applyBorder="1" applyAlignment="1">
      <alignment vertical="center" wrapText="1"/>
    </xf>
    <xf numFmtId="178" fontId="5" fillId="0" borderId="3" xfId="13" applyNumberFormat="1" applyFont="1" applyFill="1" applyBorder="1" applyAlignment="1" applyProtection="1">
      <alignment horizontal="center" vertical="center"/>
    </xf>
    <xf numFmtId="178" fontId="5" fillId="0" borderId="3" xfId="1" applyNumberFormat="1" applyFont="1" applyFill="1" applyBorder="1" applyAlignment="1">
      <alignment horizontal="center" vertical="center"/>
    </xf>
    <xf numFmtId="180" fontId="5" fillId="0" borderId="3" xfId="1" applyNumberFormat="1" applyFont="1" applyFill="1" applyBorder="1" applyAlignment="1">
      <alignment vertical="center" wrapText="1"/>
    </xf>
    <xf numFmtId="178" fontId="5" fillId="0" borderId="4" xfId="1" applyNumberFormat="1" applyFont="1" applyFill="1" applyBorder="1" applyAlignment="1">
      <alignment horizontal="center" vertical="center"/>
    </xf>
    <xf numFmtId="180" fontId="5" fillId="0" borderId="4" xfId="1" applyNumberFormat="1" applyFont="1" applyFill="1" applyBorder="1" applyAlignment="1">
      <alignment wrapText="1"/>
    </xf>
    <xf numFmtId="49" fontId="6" fillId="0" borderId="7" xfId="13" applyNumberFormat="1" applyFont="1" applyFill="1" applyBorder="1" applyAlignment="1" applyProtection="1">
      <alignment horizontal="center" vertical="center"/>
    </xf>
    <xf numFmtId="49" fontId="6" fillId="0" borderId="8" xfId="13" applyNumberFormat="1" applyFont="1" applyFill="1" applyBorder="1" applyAlignment="1" applyProtection="1">
      <alignment horizontal="center" vertical="center"/>
    </xf>
    <xf numFmtId="178" fontId="6" fillId="0" borderId="4" xfId="13" applyNumberFormat="1" applyFont="1" applyFill="1" applyBorder="1" applyAlignment="1" applyProtection="1">
      <alignment horizontal="center" vertical="center" wrapText="1"/>
    </xf>
    <xf numFmtId="180" fontId="6" fillId="0" borderId="4" xfId="1" applyNumberFormat="1" applyFont="1" applyFill="1" applyBorder="1" applyAlignment="1">
      <alignment horizontal="center" vertical="center" wrapText="1"/>
    </xf>
    <xf numFmtId="180" fontId="6" fillId="0" borderId="4" xfId="1" applyNumberFormat="1" applyFont="1" applyFill="1" applyBorder="1" applyAlignment="1">
      <alignment wrapText="1"/>
    </xf>
    <xf numFmtId="176" fontId="5" fillId="0" borderId="4" xfId="1" applyNumberFormat="1" applyFont="1" applyFill="1" applyBorder="1" applyAlignment="1">
      <alignment horizontal="center" vertical="center" wrapText="1"/>
    </xf>
    <xf numFmtId="178" fontId="8" fillId="0" borderId="4" xfId="1" applyNumberFormat="1" applyFont="1" applyFill="1" applyBorder="1" applyAlignment="1">
      <alignment horizontal="center" vertical="center"/>
    </xf>
    <xf numFmtId="178" fontId="6" fillId="0" borderId="4" xfId="1" applyNumberFormat="1" applyFont="1" applyFill="1" applyBorder="1" applyAlignment="1">
      <alignment horizontal="center" vertical="center" wrapText="1"/>
    </xf>
    <xf numFmtId="0" fontId="6" fillId="0" borderId="4" xfId="1" applyFont="1" applyFill="1" applyBorder="1" applyAlignment="1">
      <alignment horizontal="center"/>
    </xf>
    <xf numFmtId="178" fontId="6" fillId="0" borderId="4"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wrapText="1"/>
    </xf>
    <xf numFmtId="0" fontId="11" fillId="0" borderId="0" xfId="0" applyFont="1" applyFill="1" applyAlignment="1"/>
    <xf numFmtId="0" fontId="5" fillId="0" borderId="3" xfId="1" applyFont="1" applyFill="1" applyBorder="1" applyAlignment="1" applyProtection="1">
      <alignment horizontal="center" vertical="top"/>
    </xf>
    <xf numFmtId="0" fontId="5" fillId="0" borderId="5" xfId="1" applyFont="1" applyFill="1" applyBorder="1" applyAlignment="1" applyProtection="1">
      <alignment horizontal="center"/>
    </xf>
    <xf numFmtId="0" fontId="5" fillId="0" borderId="6" xfId="1" applyFont="1" applyFill="1" applyBorder="1" applyAlignment="1" applyProtection="1">
      <alignment horizontal="center"/>
    </xf>
    <xf numFmtId="0" fontId="10" fillId="0" borderId="4" xfId="1" applyNumberFormat="1" applyFont="1" applyFill="1" applyBorder="1" applyAlignment="1">
      <alignment vertical="center" wrapText="1"/>
    </xf>
    <xf numFmtId="0" fontId="11" fillId="0" borderId="0" xfId="1" applyFont="1" applyFill="1"/>
    <xf numFmtId="0" fontId="6" fillId="0" borderId="4" xfId="68" applyNumberFormat="1" applyFont="1" applyFill="1" applyBorder="1" applyAlignment="1" applyProtection="1">
      <alignment horizontal="left" vertical="center"/>
    </xf>
    <xf numFmtId="0" fontId="10" fillId="0" borderId="4" xfId="1" applyFont="1" applyFill="1" applyBorder="1" applyAlignment="1">
      <alignment horizontal="center" vertical="center" wrapText="1"/>
    </xf>
    <xf numFmtId="0" fontId="3" fillId="0" borderId="0" xfId="1" applyFont="1" applyFill="1" applyAlignment="1">
      <alignment vertical="top"/>
    </xf>
    <xf numFmtId="0" fontId="12" fillId="0" borderId="0" xfId="1" applyFont="1" applyFill="1" applyAlignment="1">
      <alignment vertical="center"/>
    </xf>
    <xf numFmtId="0" fontId="5" fillId="0" borderId="0" xfId="0" applyFont="1" applyFill="1" applyBorder="1" applyAlignment="1">
      <alignment horizontal="right"/>
    </xf>
    <xf numFmtId="0" fontId="5" fillId="0" borderId="2" xfId="1" applyFont="1" applyFill="1" applyBorder="1" applyAlignment="1" applyProtection="1">
      <alignment horizontal="center" vertical="top"/>
    </xf>
    <xf numFmtId="0" fontId="5" fillId="0" borderId="9" xfId="1" applyFont="1" applyFill="1" applyBorder="1" applyAlignment="1" applyProtection="1">
      <alignment horizontal="center"/>
    </xf>
    <xf numFmtId="0" fontId="5" fillId="0" borderId="10" xfId="1" applyFont="1" applyFill="1" applyBorder="1" applyAlignment="1" applyProtection="1">
      <alignment horizontal="center"/>
    </xf>
    <xf numFmtId="0" fontId="6" fillId="0" borderId="4" xfId="67" applyNumberFormat="1" applyFont="1" applyFill="1" applyBorder="1" applyAlignment="1" applyProtection="1">
      <alignment horizontal="left" vertical="center"/>
    </xf>
    <xf numFmtId="178" fontId="5" fillId="0" borderId="4" xfId="1" applyNumberFormat="1" applyFont="1" applyFill="1" applyBorder="1" applyAlignment="1">
      <alignment horizontal="center" vertical="center" wrapText="1"/>
    </xf>
    <xf numFmtId="0" fontId="5" fillId="0" borderId="4" xfId="67" applyNumberFormat="1" applyFont="1" applyFill="1" applyBorder="1" applyAlignment="1" applyProtection="1">
      <alignment horizontal="left" vertical="center"/>
    </xf>
    <xf numFmtId="0" fontId="13" fillId="0" borderId="4" xfId="67" applyNumberFormat="1" applyFont="1" applyFill="1" applyBorder="1" applyAlignment="1" applyProtection="1">
      <alignment vertical="center"/>
    </xf>
    <xf numFmtId="0" fontId="1" fillId="0" borderId="0" xfId="1" applyFont="1" applyFill="1" applyAlignment="1">
      <alignment vertical="top"/>
    </xf>
    <xf numFmtId="0" fontId="6" fillId="0" borderId="1" xfId="1" applyFont="1" applyFill="1" applyBorder="1" applyAlignment="1">
      <alignment horizontal="left" vertical="center"/>
    </xf>
    <xf numFmtId="0" fontId="6" fillId="0" borderId="0" xfId="1" applyFont="1" applyFill="1" applyBorder="1" applyAlignment="1">
      <alignment horizontal="left" vertical="center"/>
    </xf>
    <xf numFmtId="0" fontId="6" fillId="0" borderId="0" xfId="1" applyFont="1" applyFill="1" applyAlignment="1">
      <alignment vertical="center"/>
    </xf>
    <xf numFmtId="0" fontId="6" fillId="0" borderId="1" xfId="1" applyFont="1" applyFill="1" applyBorder="1" applyAlignment="1">
      <alignment horizontal="right" vertical="center"/>
    </xf>
    <xf numFmtId="0" fontId="1" fillId="0" borderId="0" xfId="1" applyFont="1" applyFill="1" applyAlignment="1"/>
    <xf numFmtId="0" fontId="5" fillId="0" borderId="7" xfId="1" applyFont="1" applyFill="1" applyBorder="1" applyAlignment="1" applyProtection="1">
      <alignment horizontal="center" vertical="top"/>
    </xf>
    <xf numFmtId="0" fontId="0" fillId="0" borderId="3" xfId="1" applyFont="1" applyFill="1" applyBorder="1" applyAlignment="1" applyProtection="1">
      <alignment horizontal="center" vertical="top"/>
    </xf>
    <xf numFmtId="0" fontId="5" fillId="0" borderId="11" xfId="1" applyFont="1" applyFill="1" applyBorder="1" applyAlignment="1" applyProtection="1">
      <alignment horizontal="center"/>
    </xf>
    <xf numFmtId="0" fontId="0" fillId="0" borderId="6" xfId="1" applyFont="1" applyFill="1" applyBorder="1" applyAlignment="1" applyProtection="1">
      <alignment horizontal="center"/>
    </xf>
    <xf numFmtId="0" fontId="0" fillId="0" borderId="4" xfId="0" applyFont="1" applyFill="1" applyBorder="1">
      <alignment vertical="center"/>
    </xf>
    <xf numFmtId="0" fontId="14" fillId="0" borderId="4" xfId="1" applyFont="1" applyFill="1" applyBorder="1" applyAlignment="1">
      <alignment vertical="center" wrapText="1"/>
    </xf>
    <xf numFmtId="0" fontId="13" fillId="0" borderId="4" xfId="68" applyNumberFormat="1" applyFont="1" applyFill="1" applyBorder="1" applyAlignment="1" applyProtection="1">
      <alignment vertical="center"/>
    </xf>
    <xf numFmtId="178" fontId="15" fillId="0" borderId="4" xfId="1" applyNumberFormat="1" applyFont="1" applyFill="1" applyBorder="1" applyAlignment="1">
      <alignment horizontal="center" vertical="center" wrapText="1"/>
    </xf>
    <xf numFmtId="0" fontId="16" fillId="0" borderId="4" xfId="0" applyFont="1" applyFill="1" applyBorder="1" applyAlignment="1">
      <alignment vertical="center" wrapText="1"/>
    </xf>
    <xf numFmtId="0" fontId="17" fillId="0" borderId="0" xfId="1" applyFont="1" applyFill="1" applyAlignment="1">
      <alignment vertical="center"/>
    </xf>
    <xf numFmtId="0" fontId="0" fillId="0" borderId="4" xfId="1" applyFont="1" applyFill="1" applyBorder="1" applyAlignment="1">
      <alignment vertical="center"/>
    </xf>
    <xf numFmtId="0" fontId="0" fillId="0" borderId="4" xfId="1" applyFont="1" applyFill="1" applyBorder="1" applyAlignment="1">
      <alignment vertical="center" wrapText="1"/>
    </xf>
    <xf numFmtId="0" fontId="0" fillId="0" borderId="4" xfId="67" applyNumberFormat="1" applyFont="1" applyFill="1" applyBorder="1" applyAlignment="1" applyProtection="1">
      <alignment vertical="center" wrapText="1"/>
    </xf>
    <xf numFmtId="0" fontId="13" fillId="0" borderId="4" xfId="67" applyNumberFormat="1" applyFont="1" applyFill="1" applyBorder="1" applyAlignment="1" applyProtection="1">
      <alignment horizontal="left" vertical="center"/>
    </xf>
    <xf numFmtId="0" fontId="0" fillId="0" borderId="0" xfId="1" applyFont="1" applyFill="1" applyAlignment="1"/>
    <xf numFmtId="0" fontId="19" fillId="0" borderId="0" xfId="0" applyFont="1" applyFill="1" applyAlignment="1"/>
    <xf numFmtId="0" fontId="52" fillId="0" borderId="0" xfId="2"/>
    <xf numFmtId="3" fontId="0" fillId="0" borderId="0" xfId="0" applyNumberFormat="1" applyFont="1" applyFill="1" applyAlignment="1" applyProtection="1"/>
    <xf numFmtId="49" fontId="20" fillId="2" borderId="12" xfId="2" applyNumberFormat="1" applyFont="1" applyFill="1" applyBorder="1" applyAlignment="1">
      <alignment horizontal="center" vertical="center"/>
    </xf>
    <xf numFmtId="49" fontId="20" fillId="2" borderId="12" xfId="2" applyNumberFormat="1" applyFont="1" applyFill="1" applyBorder="1" applyAlignment="1">
      <alignment horizontal="center" vertical="center" wrapText="1"/>
    </xf>
    <xf numFmtId="49" fontId="20" fillId="2" borderId="13" xfId="2" applyNumberFormat="1" applyFont="1" applyFill="1" applyBorder="1" applyAlignment="1">
      <alignment horizontal="center" vertical="center" wrapText="1"/>
    </xf>
    <xf numFmtId="49" fontId="21" fillId="2" borderId="14" xfId="2" applyNumberFormat="1" applyFont="1" applyFill="1" applyBorder="1" applyAlignment="1">
      <alignment horizontal="left" vertical="center"/>
    </xf>
    <xf numFmtId="181" fontId="21" fillId="0" borderId="12" xfId="2" applyNumberFormat="1" applyFont="1" applyFill="1" applyBorder="1" applyAlignment="1">
      <alignment horizontal="right" vertical="center"/>
    </xf>
    <xf numFmtId="49" fontId="21" fillId="2" borderId="12" xfId="2" applyNumberFormat="1" applyFont="1" applyFill="1" applyBorder="1" applyAlignment="1">
      <alignment horizontal="left" vertical="center"/>
    </xf>
    <xf numFmtId="49" fontId="21" fillId="2" borderId="12" xfId="2" applyNumberFormat="1" applyFont="1" applyFill="1" applyBorder="1" applyAlignment="1">
      <alignment vertical="center"/>
    </xf>
    <xf numFmtId="0" fontId="16" fillId="0" borderId="4" xfId="0" applyNumberFormat="1" applyFont="1" applyFill="1" applyBorder="1" applyAlignment="1" applyProtection="1">
      <alignment horizontal="center" vertical="center"/>
    </xf>
    <xf numFmtId="0" fontId="16"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vertical="center"/>
    </xf>
    <xf numFmtId="3" fontId="0" fillId="0" borderId="4" xfId="0" applyNumberFormat="1" applyFont="1" applyFill="1" applyBorder="1" applyAlignment="1" applyProtection="1">
      <alignment horizontal="right" vertical="center"/>
    </xf>
    <xf numFmtId="0" fontId="0" fillId="0" borderId="4" xfId="0" applyNumberFormat="1" applyFont="1" applyFill="1" applyBorder="1" applyAlignment="1" applyProtection="1">
      <alignment vertical="center"/>
    </xf>
    <xf numFmtId="0" fontId="19" fillId="0" borderId="0" xfId="0" applyFont="1" applyFill="1" applyAlignment="1">
      <alignment vertical="center"/>
    </xf>
    <xf numFmtId="0" fontId="13"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xf>
    <xf numFmtId="182" fontId="13" fillId="0" borderId="3" xfId="0" applyNumberFormat="1" applyFont="1" applyFill="1" applyBorder="1" applyAlignment="1">
      <alignment horizontal="center" vertical="center"/>
    </xf>
    <xf numFmtId="0" fontId="16" fillId="0" borderId="4" xfId="0" applyFont="1" applyFill="1" applyBorder="1" applyAlignment="1">
      <alignment vertical="center"/>
    </xf>
    <xf numFmtId="182" fontId="13" fillId="0" borderId="4" xfId="0" applyNumberFormat="1" applyFont="1" applyFill="1" applyBorder="1" applyAlignment="1">
      <alignment vertical="center"/>
    </xf>
    <xf numFmtId="0" fontId="13" fillId="0" borderId="4" xfId="0" applyNumberFormat="1" applyFont="1" applyFill="1" applyBorder="1" applyAlignment="1" applyProtection="1">
      <alignment horizontal="center" vertical="center"/>
    </xf>
    <xf numFmtId="0" fontId="0" fillId="0" borderId="0" xfId="0" applyFont="1" applyFill="1" applyAlignment="1"/>
    <xf numFmtId="182" fontId="13" fillId="0" borderId="3" xfId="0" applyNumberFormat="1" applyFont="1" applyFill="1" applyBorder="1" applyAlignment="1">
      <alignment horizontal="center" vertical="center" wrapText="1"/>
    </xf>
    <xf numFmtId="182" fontId="13" fillId="0" borderId="4" xfId="0" applyNumberFormat="1" applyFont="1" applyFill="1" applyBorder="1" applyAlignment="1">
      <alignment vertical="center" wrapText="1"/>
    </xf>
    <xf numFmtId="0" fontId="19" fillId="0" borderId="4" xfId="0" applyFont="1" applyFill="1" applyBorder="1" applyAlignment="1">
      <alignment vertical="center"/>
    </xf>
    <xf numFmtId="177" fontId="0" fillId="0" borderId="0" xfId="0" applyNumberFormat="1" applyFont="1" applyFill="1" applyAlignment="1">
      <alignment horizontal="center"/>
    </xf>
    <xf numFmtId="0" fontId="0" fillId="0" borderId="3" xfId="0" applyFont="1" applyFill="1" applyBorder="1" applyAlignment="1">
      <alignment horizontal="center" vertical="center"/>
    </xf>
    <xf numFmtId="3" fontId="0" fillId="0" borderId="4"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wrapText="1"/>
    </xf>
    <xf numFmtId="178" fontId="13" fillId="0" borderId="4" xfId="0" applyNumberFormat="1" applyFont="1" applyFill="1" applyBorder="1" applyAlignment="1">
      <alignment horizontal="center" vertical="center" wrapText="1"/>
    </xf>
    <xf numFmtId="180" fontId="13" fillId="0" borderId="4" xfId="0" applyNumberFormat="1" applyFont="1" applyFill="1" applyBorder="1" applyAlignment="1">
      <alignment horizontal="center" vertical="center"/>
    </xf>
    <xf numFmtId="0" fontId="0" fillId="0" borderId="4" xfId="0" applyFont="1" applyFill="1" applyBorder="1" applyAlignment="1"/>
    <xf numFmtId="177" fontId="13" fillId="0" borderId="4" xfId="0" applyNumberFormat="1" applyFont="1" applyFill="1" applyBorder="1" applyAlignment="1">
      <alignment horizontal="center" vertical="center"/>
    </xf>
    <xf numFmtId="0" fontId="0" fillId="0" borderId="4" xfId="0" applyNumberFormat="1" applyFont="1" applyFill="1" applyBorder="1" applyAlignment="1" applyProtection="1">
      <alignment horizontal="center" vertical="center"/>
    </xf>
    <xf numFmtId="178" fontId="0" fillId="0" borderId="4" xfId="0" applyNumberFormat="1" applyFont="1" applyFill="1" applyBorder="1" applyAlignment="1">
      <alignment horizontal="center" vertical="center" wrapText="1"/>
    </xf>
    <xf numFmtId="3" fontId="13" fillId="0" borderId="4" xfId="0" applyNumberFormat="1" applyFont="1" applyFill="1" applyBorder="1" applyAlignment="1" applyProtection="1">
      <alignment horizontal="left" vertical="center"/>
    </xf>
    <xf numFmtId="3" fontId="13" fillId="0" borderId="4" xfId="0" applyNumberFormat="1" applyFont="1" applyFill="1" applyBorder="1" applyAlignment="1" applyProtection="1">
      <alignment horizontal="center" vertical="center"/>
    </xf>
    <xf numFmtId="178" fontId="13" fillId="0" borderId="4" xfId="0" applyNumberFormat="1" applyFont="1" applyFill="1" applyBorder="1" applyAlignment="1" applyProtection="1">
      <alignment horizontal="center" vertical="center"/>
    </xf>
    <xf numFmtId="178" fontId="0" fillId="0" borderId="4" xfId="0" applyNumberFormat="1" applyFont="1" applyFill="1" applyBorder="1" applyAlignment="1" applyProtection="1">
      <alignment horizontal="center" vertical="center"/>
    </xf>
    <xf numFmtId="3" fontId="0" fillId="0" borderId="4" xfId="0" applyNumberFormat="1" applyFont="1" applyFill="1" applyBorder="1" applyAlignment="1" applyProtection="1">
      <alignment horizontal="left" vertical="center"/>
    </xf>
    <xf numFmtId="3" fontId="0" fillId="0" borderId="4" xfId="0" applyNumberFormat="1" applyFont="1" applyFill="1" applyBorder="1" applyAlignment="1" applyProtection="1">
      <alignment horizontal="center" vertical="center"/>
    </xf>
    <xf numFmtId="177" fontId="0" fillId="0" borderId="4" xfId="0" applyNumberFormat="1" applyFont="1" applyFill="1" applyBorder="1" applyAlignment="1">
      <alignment horizontal="center" vertical="center"/>
    </xf>
    <xf numFmtId="3" fontId="22" fillId="0" borderId="0" xfId="0" applyNumberFormat="1" applyFont="1" applyFill="1" applyAlignment="1" applyProtection="1">
      <alignment horizontal="right" vertical="center"/>
    </xf>
    <xf numFmtId="0" fontId="22" fillId="0" borderId="0" xfId="0" applyFont="1" applyFill="1" applyAlignment="1"/>
    <xf numFmtId="178" fontId="22" fillId="0" borderId="0" xfId="0" applyNumberFormat="1" applyFont="1" applyFill="1" applyAlignment="1">
      <alignment horizontal="center"/>
    </xf>
    <xf numFmtId="0" fontId="22" fillId="0" borderId="0" xfId="0" applyFont="1" applyFill="1" applyAlignment="1">
      <alignment horizontal="center"/>
    </xf>
    <xf numFmtId="0" fontId="22" fillId="3" borderId="0" xfId="0" applyFont="1" applyFill="1" applyAlignment="1">
      <alignment horizontal="center"/>
    </xf>
    <xf numFmtId="177" fontId="22" fillId="3" borderId="0" xfId="0" applyNumberFormat="1" applyFont="1" applyFill="1" applyAlignment="1"/>
    <xf numFmtId="0" fontId="10" fillId="0" borderId="0" xfId="0" applyFont="1" applyFill="1" applyAlignment="1"/>
    <xf numFmtId="178" fontId="10" fillId="0" borderId="0" xfId="0" applyNumberFormat="1" applyFont="1" applyFill="1" applyAlignment="1">
      <alignment horizontal="center"/>
    </xf>
    <xf numFmtId="0" fontId="10" fillId="0" borderId="0" xfId="0" applyFont="1" applyFill="1" applyAlignment="1">
      <alignment horizontal="center"/>
    </xf>
    <xf numFmtId="3" fontId="5" fillId="0" borderId="0" xfId="0" applyNumberFormat="1" applyFont="1" applyFill="1" applyAlignment="1" applyProtection="1">
      <alignment horizontal="center" vertical="center"/>
    </xf>
    <xf numFmtId="178" fontId="0" fillId="0" borderId="3" xfId="0" applyNumberFormat="1" applyFont="1" applyFill="1" applyBorder="1" applyAlignment="1">
      <alignment horizontal="center" vertical="center"/>
    </xf>
    <xf numFmtId="178" fontId="0" fillId="0" borderId="6" xfId="0" applyNumberFormat="1" applyFont="1" applyFill="1" applyBorder="1" applyAlignment="1">
      <alignment horizontal="center" vertical="center"/>
    </xf>
    <xf numFmtId="3" fontId="23" fillId="0" borderId="4" xfId="0" applyNumberFormat="1" applyFont="1" applyFill="1" applyBorder="1" applyAlignment="1" applyProtection="1">
      <alignment horizontal="left" vertical="center" wrapText="1"/>
    </xf>
    <xf numFmtId="180" fontId="0" fillId="0" borderId="4" xfId="0" applyNumberFormat="1" applyFont="1" applyFill="1" applyBorder="1" applyAlignment="1">
      <alignment horizontal="center"/>
    </xf>
    <xf numFmtId="3" fontId="24" fillId="0" borderId="4" xfId="0" applyNumberFormat="1" applyFont="1" applyFill="1" applyBorder="1" applyAlignment="1" applyProtection="1">
      <alignment horizontal="right" vertical="center"/>
    </xf>
    <xf numFmtId="180" fontId="0" fillId="0" borderId="4" xfId="0" applyNumberFormat="1" applyFont="1" applyFill="1" applyBorder="1" applyAlignment="1"/>
    <xf numFmtId="180" fontId="13" fillId="0" borderId="4" xfId="0" applyNumberFormat="1" applyFont="1" applyFill="1" applyBorder="1" applyAlignment="1">
      <alignment horizontal="center"/>
    </xf>
    <xf numFmtId="184" fontId="24" fillId="0" borderId="4" xfId="0" applyNumberFormat="1" applyFont="1" applyFill="1" applyBorder="1" applyAlignment="1" applyProtection="1">
      <alignment horizontal="right" vertical="center"/>
    </xf>
    <xf numFmtId="3" fontId="24" fillId="0" borderId="4" xfId="0" applyNumberFormat="1" applyFont="1" applyFill="1" applyBorder="1" applyAlignment="1" applyProtection="1">
      <alignment horizontal="center" vertical="center"/>
    </xf>
    <xf numFmtId="0" fontId="0" fillId="0" borderId="0" xfId="0" applyFont="1" applyFill="1" applyAlignment="1">
      <alignment horizontal="center"/>
    </xf>
    <xf numFmtId="177" fontId="0" fillId="0" borderId="0" xfId="0" applyNumberFormat="1" applyFont="1" applyFill="1" applyAlignment="1"/>
    <xf numFmtId="3" fontId="0" fillId="0" borderId="1" xfId="0" applyNumberFormat="1" applyFont="1" applyFill="1" applyBorder="1" applyAlignment="1" applyProtection="1">
      <alignment horizontal="right"/>
    </xf>
    <xf numFmtId="0" fontId="25" fillId="0" borderId="4" xfId="0" applyNumberFormat="1" applyFont="1" applyFill="1" applyBorder="1" applyAlignment="1" applyProtection="1">
      <alignment vertical="center"/>
    </xf>
    <xf numFmtId="0" fontId="25" fillId="0" borderId="4" xfId="0" applyNumberFormat="1" applyFont="1" applyFill="1" applyBorder="1" applyAlignment="1" applyProtection="1">
      <alignment horizontal="center" vertical="center"/>
    </xf>
    <xf numFmtId="0" fontId="0" fillId="0" borderId="4" xfId="0" applyFont="1" applyFill="1" applyBorder="1" applyAlignment="1">
      <alignment horizontal="center" vertical="center"/>
    </xf>
    <xf numFmtId="177" fontId="0" fillId="0" borderId="4" xfId="0" applyNumberFormat="1" applyFont="1" applyFill="1" applyBorder="1" applyAlignment="1">
      <alignment horizontal="center" vertical="center" wrapText="1"/>
    </xf>
    <xf numFmtId="0" fontId="26" fillId="0" borderId="4" xfId="0" applyNumberFormat="1" applyFont="1" applyFill="1" applyBorder="1" applyAlignment="1" applyProtection="1">
      <alignment vertical="center"/>
    </xf>
    <xf numFmtId="0" fontId="26" fillId="0" borderId="4" xfId="0" applyNumberFormat="1" applyFont="1" applyFill="1" applyBorder="1" applyAlignment="1" applyProtection="1">
      <alignment horizontal="center" vertical="center"/>
    </xf>
    <xf numFmtId="0" fontId="13" fillId="0" borderId="4" xfId="0" applyFont="1" applyFill="1" applyBorder="1" applyAlignment="1">
      <alignment horizontal="center" vertical="center"/>
    </xf>
    <xf numFmtId="180" fontId="13" fillId="0" borderId="4" xfId="0" applyNumberFormat="1" applyFont="1" applyFill="1" applyBorder="1" applyAlignment="1">
      <alignment horizontal="center" vertical="center" wrapText="1"/>
    </xf>
    <xf numFmtId="180" fontId="0" fillId="0" borderId="4" xfId="0" applyNumberFormat="1" applyFont="1" applyFill="1" applyBorder="1" applyAlignment="1">
      <alignment horizontal="center" vertical="center" wrapText="1"/>
    </xf>
    <xf numFmtId="178" fontId="0" fillId="0" borderId="4" xfId="0" applyNumberFormat="1" applyFont="1" applyFill="1" applyBorder="1" applyAlignment="1">
      <alignment horizontal="right" vertical="center" wrapText="1"/>
    </xf>
    <xf numFmtId="178" fontId="0" fillId="0" borderId="4" xfId="0" applyNumberFormat="1" applyFont="1" applyFill="1" applyBorder="1" applyAlignment="1" applyProtection="1">
      <alignment horizontal="right" vertical="center"/>
    </xf>
    <xf numFmtId="178" fontId="13" fillId="0" borderId="4" xfId="0" applyNumberFormat="1" applyFont="1" applyFill="1" applyBorder="1" applyAlignment="1">
      <alignment horizontal="right" vertical="center" wrapText="1"/>
    </xf>
    <xf numFmtId="178" fontId="13" fillId="0" borderId="4" xfId="0" applyNumberFormat="1" applyFont="1" applyFill="1" applyBorder="1" applyAlignment="1" applyProtection="1">
      <alignment horizontal="right" vertical="center"/>
    </xf>
    <xf numFmtId="178" fontId="13" fillId="0" borderId="4" xfId="0" applyNumberFormat="1" applyFont="1" applyFill="1" applyBorder="1" applyAlignment="1" applyProtection="1">
      <alignment horizontal="left" vertical="center"/>
    </xf>
    <xf numFmtId="178" fontId="0" fillId="0" borderId="4" xfId="0" applyNumberFormat="1" applyFont="1" applyFill="1" applyBorder="1" applyAlignment="1" applyProtection="1">
      <alignment horizontal="left" vertical="center"/>
    </xf>
    <xf numFmtId="177" fontId="22" fillId="0" borderId="0" xfId="0" applyNumberFormat="1" applyFont="1" applyFill="1" applyAlignment="1"/>
    <xf numFmtId="3" fontId="5" fillId="0" borderId="0" xfId="0" applyNumberFormat="1" applyFont="1" applyFill="1" applyAlignment="1" applyProtection="1">
      <alignment horizontal="right" vertical="center"/>
    </xf>
    <xf numFmtId="177" fontId="5" fillId="0" borderId="0" xfId="0" applyNumberFormat="1" applyFont="1" applyFill="1" applyAlignment="1" applyProtection="1">
      <alignment horizontal="right" vertical="center"/>
    </xf>
    <xf numFmtId="3" fontId="0" fillId="0" borderId="0" xfId="0" applyNumberFormat="1" applyFont="1" applyFill="1" applyAlignment="1" applyProtection="1">
      <alignment horizontal="right" vertical="center"/>
    </xf>
    <xf numFmtId="0" fontId="13" fillId="0" borderId="6" xfId="0" applyNumberFormat="1" applyFont="1" applyFill="1" applyBorder="1" applyAlignment="1" applyProtection="1">
      <alignment horizontal="center" vertical="center"/>
    </xf>
    <xf numFmtId="186" fontId="22" fillId="0" borderId="0" xfId="0" applyNumberFormat="1" applyFont="1" applyFill="1" applyAlignment="1" applyProtection="1">
      <alignment horizontal="right" vertical="center"/>
    </xf>
    <xf numFmtId="0" fontId="0" fillId="0" borderId="4" xfId="0" applyFont="1" applyFill="1" applyBorder="1" applyAlignment="1">
      <alignment horizontal="right"/>
    </xf>
    <xf numFmtId="0" fontId="0"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center" vertical="center"/>
    </xf>
    <xf numFmtId="0" fontId="13" fillId="0" borderId="3" xfId="0" applyNumberFormat="1" applyFont="1" applyFill="1" applyBorder="1" applyAlignment="1" applyProtection="1">
      <alignment horizontal="right" vertical="center"/>
    </xf>
    <xf numFmtId="0" fontId="13" fillId="0" borderId="11" xfId="0" applyNumberFormat="1" applyFont="1" applyFill="1" applyBorder="1" applyAlignment="1" applyProtection="1">
      <alignment horizontal="left" vertical="center"/>
    </xf>
    <xf numFmtId="0" fontId="17" fillId="0" borderId="4" xfId="0" applyFont="1" applyFill="1" applyBorder="1" applyAlignment="1">
      <alignment horizontal="center" vertical="center"/>
    </xf>
    <xf numFmtId="178" fontId="17" fillId="0" borderId="4" xfId="0" applyNumberFormat="1" applyFont="1" applyFill="1" applyBorder="1" applyAlignment="1">
      <alignment vertical="center" wrapText="1"/>
    </xf>
    <xf numFmtId="178" fontId="17" fillId="0" borderId="6" xfId="0" applyNumberFormat="1" applyFont="1" applyFill="1" applyBorder="1" applyAlignment="1">
      <alignment horizontal="center" vertical="center" wrapText="1"/>
    </xf>
    <xf numFmtId="0" fontId="13" fillId="0" borderId="8" xfId="0" applyNumberFormat="1" applyFont="1" applyFill="1" applyBorder="1" applyAlignment="1" applyProtection="1">
      <alignment vertical="center"/>
    </xf>
    <xf numFmtId="178" fontId="1" fillId="0" borderId="4" xfId="0" applyNumberFormat="1" applyFont="1" applyFill="1" applyBorder="1" applyAlignment="1">
      <alignment horizontal="center" vertical="center" wrapText="1"/>
    </xf>
    <xf numFmtId="0" fontId="13" fillId="0" borderId="4" xfId="0" applyFont="1" applyBorder="1">
      <alignment vertical="center"/>
    </xf>
    <xf numFmtId="0" fontId="0" fillId="0" borderId="4" xfId="0" applyBorder="1">
      <alignment vertical="center"/>
    </xf>
    <xf numFmtId="180"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xf numFmtId="0" fontId="26" fillId="0" borderId="0" xfId="0" applyNumberFormat="1" applyFont="1" applyFill="1" applyAlignment="1" applyProtection="1">
      <alignment horizontal="right" vertical="center"/>
    </xf>
    <xf numFmtId="180" fontId="0" fillId="0" borderId="0" xfId="0" applyNumberFormat="1" applyFont="1" applyFill="1" applyAlignment="1">
      <alignment horizontal="center"/>
    </xf>
    <xf numFmtId="180" fontId="0" fillId="0" borderId="0" xfId="0" applyNumberFormat="1" applyFont="1" applyFill="1" applyAlignment="1" applyProtection="1">
      <alignment horizontal="right" vertical="center"/>
    </xf>
    <xf numFmtId="180" fontId="0" fillId="0" borderId="4" xfId="0" applyNumberFormat="1" applyFont="1" applyFill="1" applyBorder="1" applyAlignment="1" applyProtection="1">
      <alignment horizontal="center" vertical="center"/>
    </xf>
    <xf numFmtId="0" fontId="0" fillId="3" borderId="0" xfId="0" applyFont="1" applyFill="1" applyAlignment="1"/>
    <xf numFmtId="180" fontId="0" fillId="0" borderId="0" xfId="0" applyNumberFormat="1" applyFont="1" applyFill="1" applyAlignment="1"/>
    <xf numFmtId="0" fontId="0" fillId="0" borderId="0" xfId="0" applyFont="1" applyFill="1" applyAlignment="1">
      <alignment horizontal="left" vertical="center"/>
    </xf>
    <xf numFmtId="0" fontId="28" fillId="0" borderId="0" xfId="0" applyFont="1" applyFill="1" applyAlignment="1">
      <alignment horizontal="center" vertical="center"/>
    </xf>
    <xf numFmtId="180" fontId="28" fillId="0" borderId="0" xfId="0" applyNumberFormat="1" applyFont="1" applyFill="1" applyAlignment="1">
      <alignment horizontal="center" vertical="center"/>
    </xf>
    <xf numFmtId="3" fontId="13" fillId="0" borderId="4" xfId="0" applyNumberFormat="1" applyFont="1" applyFill="1" applyBorder="1" applyAlignment="1">
      <alignment horizontal="center" vertical="center"/>
    </xf>
    <xf numFmtId="3" fontId="13" fillId="0" borderId="4" xfId="0" applyNumberFormat="1" applyFont="1" applyFill="1" applyBorder="1" applyAlignment="1">
      <alignment vertical="center"/>
    </xf>
    <xf numFmtId="180" fontId="0" fillId="0" borderId="4" xfId="0" applyNumberFormat="1" applyFont="1" applyFill="1" applyBorder="1" applyAlignment="1" applyProtection="1">
      <alignment horizontal="right" vertical="center"/>
    </xf>
    <xf numFmtId="3" fontId="0" fillId="0" borderId="4" xfId="0" applyNumberFormat="1" applyFont="1" applyFill="1" applyBorder="1" applyAlignment="1">
      <alignment vertical="center"/>
    </xf>
    <xf numFmtId="180" fontId="13" fillId="0" borderId="4" xfId="0" applyNumberFormat="1" applyFont="1" applyFill="1" applyBorder="1" applyAlignment="1" applyProtection="1">
      <alignment horizontal="right" vertical="center"/>
    </xf>
    <xf numFmtId="3" fontId="0" fillId="0" borderId="4" xfId="0" applyNumberFormat="1" applyFont="1" applyFill="1" applyBorder="1" applyAlignment="1">
      <alignment horizontal="left" vertical="center"/>
    </xf>
    <xf numFmtId="3" fontId="0" fillId="0" borderId="15" xfId="0" applyNumberFormat="1" applyFont="1" applyFill="1" applyBorder="1" applyAlignment="1">
      <alignment vertical="center"/>
    </xf>
    <xf numFmtId="178" fontId="0" fillId="0" borderId="15" xfId="0" applyNumberFormat="1" applyFont="1" applyFill="1" applyBorder="1" applyAlignment="1" applyProtection="1">
      <alignment horizontal="right" vertical="center"/>
    </xf>
    <xf numFmtId="3" fontId="13" fillId="0" borderId="15" xfId="0" applyNumberFormat="1" applyFont="1" applyFill="1" applyBorder="1" applyAlignment="1">
      <alignment vertical="center"/>
    </xf>
    <xf numFmtId="178" fontId="0" fillId="0" borderId="15" xfId="0" applyNumberFormat="1" applyFont="1" applyFill="1" applyBorder="1" applyAlignment="1">
      <alignment vertical="center"/>
    </xf>
    <xf numFmtId="178" fontId="0" fillId="0" borderId="4" xfId="0" applyNumberFormat="1" applyFont="1" applyFill="1" applyBorder="1" applyAlignment="1">
      <alignment vertical="center"/>
    </xf>
    <xf numFmtId="3" fontId="13" fillId="0" borderId="15" xfId="0" applyNumberFormat="1" applyFont="1" applyFill="1" applyBorder="1" applyAlignment="1">
      <alignment horizontal="center" vertical="center"/>
    </xf>
    <xf numFmtId="178" fontId="13" fillId="0" borderId="15" xfId="0" applyNumberFormat="1" applyFont="1" applyFill="1" applyBorder="1" applyAlignment="1">
      <alignment horizontal="center" vertical="center"/>
    </xf>
    <xf numFmtId="178" fontId="17" fillId="0" borderId="4" xfId="0" applyNumberFormat="1" applyFont="1" applyFill="1" applyBorder="1" applyAlignment="1">
      <alignment horizontal="right" vertical="center"/>
    </xf>
    <xf numFmtId="180" fontId="17" fillId="0" borderId="4" xfId="0" applyNumberFormat="1" applyFont="1" applyFill="1" applyBorder="1" applyAlignment="1">
      <alignment horizontal="right" vertical="center"/>
    </xf>
    <xf numFmtId="178" fontId="1" fillId="0" borderId="4" xfId="0" applyNumberFormat="1" applyFont="1" applyFill="1" applyBorder="1" applyAlignment="1">
      <alignment horizontal="right" vertical="center"/>
    </xf>
    <xf numFmtId="180" fontId="1" fillId="0" borderId="4" xfId="0" applyNumberFormat="1" applyFont="1" applyFill="1" applyBorder="1" applyAlignment="1">
      <alignment horizontal="right" vertical="center"/>
    </xf>
    <xf numFmtId="0" fontId="29" fillId="0" borderId="0" xfId="0" applyFont="1" applyFill="1" applyAlignment="1"/>
    <xf numFmtId="0" fontId="0" fillId="0" borderId="0" xfId="0" applyFont="1" applyFill="1" applyBorder="1" applyAlignment="1">
      <alignment horizontal="center" vertical="center"/>
    </xf>
    <xf numFmtId="180" fontId="0" fillId="0" borderId="0" xfId="0" applyNumberFormat="1" applyFont="1" applyFill="1" applyAlignment="1">
      <alignment horizontal="center" vertical="center"/>
    </xf>
    <xf numFmtId="176" fontId="0" fillId="0" borderId="0" xfId="0" applyNumberFormat="1" applyFont="1" applyFill="1" applyAlignment="1">
      <alignment horizontal="center"/>
    </xf>
    <xf numFmtId="0" fontId="28" fillId="0" borderId="0" xfId="0" applyFont="1" applyFill="1" applyBorder="1" applyAlignment="1">
      <alignment horizontal="center" vertical="center"/>
    </xf>
    <xf numFmtId="178" fontId="13" fillId="0" borderId="4"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0" fontId="10" fillId="0" borderId="4" xfId="0" applyFont="1" applyFill="1" applyBorder="1" applyAlignment="1"/>
    <xf numFmtId="176" fontId="13" fillId="0" borderId="4" xfId="0" applyNumberFormat="1" applyFont="1" applyFill="1" applyBorder="1" applyAlignment="1">
      <alignment horizontal="center" vertical="center"/>
    </xf>
    <xf numFmtId="0" fontId="0" fillId="0" borderId="4" xfId="0" applyFont="1" applyFill="1" applyBorder="1" applyAlignment="1">
      <alignment wrapText="1"/>
    </xf>
    <xf numFmtId="178" fontId="0" fillId="0" borderId="4" xfId="0" applyNumberFormat="1" applyFont="1" applyFill="1" applyBorder="1" applyAlignment="1">
      <alignment horizontal="center" vertical="center"/>
    </xf>
    <xf numFmtId="0" fontId="29" fillId="0" borderId="4" xfId="0" applyFont="1" applyFill="1" applyBorder="1" applyAlignment="1"/>
    <xf numFmtId="0" fontId="0" fillId="0" borderId="8" xfId="0" applyNumberFormat="1" applyFont="1" applyFill="1" applyBorder="1" applyAlignment="1" applyProtection="1">
      <alignment vertical="center"/>
    </xf>
    <xf numFmtId="0" fontId="0" fillId="0" borderId="4" xfId="0" applyFont="1" applyFill="1" applyBorder="1" applyAlignment="1">
      <alignment horizontal="left" vertical="center" wrapText="1"/>
    </xf>
    <xf numFmtId="3" fontId="0" fillId="0" borderId="6" xfId="0" applyNumberFormat="1" applyFont="1" applyFill="1" applyBorder="1" applyAlignment="1">
      <alignment horizontal="left" vertical="center"/>
    </xf>
    <xf numFmtId="180" fontId="0" fillId="0" borderId="4" xfId="0" applyNumberFormat="1" applyFont="1" applyFill="1" applyBorder="1" applyAlignment="1">
      <alignment horizontal="center" vertical="center"/>
    </xf>
    <xf numFmtId="178" fontId="13" fillId="0" borderId="4" xfId="0" applyNumberFormat="1" applyFont="1" applyFill="1" applyBorder="1" applyAlignment="1">
      <alignment vertical="center"/>
    </xf>
    <xf numFmtId="0" fontId="0" fillId="0" borderId="0" xfId="0" applyFont="1" applyFill="1" applyAlignment="1">
      <alignment horizontal="right"/>
    </xf>
    <xf numFmtId="3" fontId="0" fillId="0" borderId="4" xfId="0" applyNumberFormat="1" applyFont="1" applyFill="1" applyBorder="1" applyAlignment="1">
      <alignment horizontal="center" vertical="center"/>
    </xf>
    <xf numFmtId="3" fontId="0" fillId="0" borderId="4" xfId="0" applyNumberFormat="1" applyFont="1" applyFill="1" applyBorder="1" applyAlignment="1" applyProtection="1">
      <alignment vertical="center"/>
    </xf>
    <xf numFmtId="0" fontId="0" fillId="0" borderId="4" xfId="0" applyFont="1" applyFill="1" applyBorder="1" applyAlignment="1">
      <alignment vertical="center" wrapText="1"/>
    </xf>
    <xf numFmtId="0" fontId="0" fillId="0" borderId="4" xfId="0" applyNumberFormat="1" applyFont="1" applyFill="1" applyBorder="1" applyAlignment="1">
      <alignment vertical="center" wrapText="1"/>
    </xf>
    <xf numFmtId="3" fontId="0" fillId="0" borderId="4" xfId="0" applyNumberFormat="1" applyFill="1" applyBorder="1" applyAlignment="1" applyProtection="1">
      <alignment vertical="center"/>
    </xf>
    <xf numFmtId="0" fontId="0" fillId="0" borderId="4" xfId="0" applyFont="1" applyFill="1" applyBorder="1" applyAlignment="1">
      <alignment vertical="center"/>
    </xf>
    <xf numFmtId="0" fontId="0" fillId="0" borderId="4" xfId="0" applyNumberFormat="1" applyFill="1" applyBorder="1" applyAlignment="1">
      <alignment vertical="center" wrapText="1"/>
    </xf>
    <xf numFmtId="180" fontId="13" fillId="0" borderId="4" xfId="0" applyNumberFormat="1" applyFont="1" applyFill="1" applyBorder="1" applyAlignment="1" applyProtection="1">
      <alignment horizontal="center" vertical="center"/>
    </xf>
    <xf numFmtId="178" fontId="16" fillId="0" borderId="4" xfId="0" applyNumberFormat="1" applyFont="1" applyFill="1" applyBorder="1" applyAlignment="1">
      <alignment horizontal="center" vertical="center"/>
    </xf>
    <xf numFmtId="178" fontId="30" fillId="0" borderId="4" xfId="0" applyNumberFormat="1" applyFont="1" applyFill="1" applyBorder="1" applyAlignment="1">
      <alignment horizontal="center" vertical="center"/>
    </xf>
    <xf numFmtId="178" fontId="10" fillId="0" borderId="4" xfId="0" applyNumberFormat="1" applyFont="1" applyFill="1" applyBorder="1" applyAlignment="1">
      <alignment horizontal="center" vertical="center"/>
    </xf>
    <xf numFmtId="178" fontId="27" fillId="0" borderId="4" xfId="0" applyNumberFormat="1" applyFont="1" applyFill="1" applyBorder="1" applyAlignment="1">
      <alignment horizontal="center" vertical="center"/>
    </xf>
    <xf numFmtId="178" fontId="10" fillId="0" borderId="4" xfId="0" applyNumberFormat="1" applyFont="1" applyFill="1" applyBorder="1" applyAlignment="1" applyProtection="1">
      <alignment horizontal="center" vertical="center"/>
    </xf>
    <xf numFmtId="178" fontId="16" fillId="0" borderId="4" xfId="0" applyNumberFormat="1" applyFont="1" applyFill="1" applyBorder="1" applyAlignment="1" applyProtection="1">
      <alignment horizontal="center" vertical="center"/>
    </xf>
    <xf numFmtId="3" fontId="0" fillId="0" borderId="4" xfId="0" applyNumberFormat="1" applyFill="1" applyBorder="1" applyAlignment="1">
      <alignment horizontal="left" vertical="center"/>
    </xf>
    <xf numFmtId="178" fontId="0" fillId="0" borderId="4" xfId="12" applyNumberFormat="1" applyFont="1" applyBorder="1" applyAlignment="1">
      <alignment horizontal="center" vertical="center"/>
    </xf>
    <xf numFmtId="178" fontId="1" fillId="0" borderId="4" xfId="0" applyNumberFormat="1" applyFont="1" applyFill="1" applyBorder="1" applyAlignment="1">
      <alignment horizontal="center" vertical="center"/>
    </xf>
    <xf numFmtId="180" fontId="1" fillId="0" borderId="4" xfId="0" applyNumberFormat="1" applyFont="1" applyFill="1" applyBorder="1" applyAlignment="1">
      <alignment horizontal="center" vertical="center"/>
    </xf>
    <xf numFmtId="178" fontId="0" fillId="0" borderId="4" xfId="29" applyNumberFormat="1" applyFont="1" applyBorder="1" applyAlignment="1">
      <alignment horizontal="center" vertical="center"/>
    </xf>
    <xf numFmtId="178" fontId="0" fillId="0" borderId="4" xfId="32" applyNumberFormat="1" applyFont="1" applyFill="1" applyBorder="1" applyAlignment="1">
      <alignment horizontal="center" vertical="center"/>
    </xf>
    <xf numFmtId="178" fontId="0" fillId="0" borderId="4" xfId="34" applyNumberFormat="1" applyFont="1" applyBorder="1" applyAlignment="1">
      <alignment horizontal="center" vertical="center"/>
    </xf>
    <xf numFmtId="178" fontId="0" fillId="0" borderId="4" xfId="35" applyNumberFormat="1" applyFont="1" applyBorder="1" applyAlignment="1">
      <alignment horizontal="center" vertical="center"/>
    </xf>
    <xf numFmtId="178" fontId="0" fillId="0" borderId="4" xfId="39" applyNumberFormat="1" applyFont="1" applyBorder="1" applyAlignment="1">
      <alignment horizontal="center" vertical="center"/>
    </xf>
    <xf numFmtId="3" fontId="0" fillId="0" borderId="6" xfId="0" applyNumberFormat="1" applyFont="1" applyFill="1" applyBorder="1" applyAlignment="1">
      <alignment horizontal="left" vertical="center" wrapText="1"/>
    </xf>
    <xf numFmtId="178" fontId="17" fillId="0" borderId="4" xfId="0" applyNumberFormat="1" applyFont="1" applyFill="1" applyBorder="1" applyAlignment="1">
      <alignment horizontal="center" vertical="center"/>
    </xf>
    <xf numFmtId="180" fontId="17"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31" fillId="0" borderId="4" xfId="0" applyFont="1" applyFill="1" applyBorder="1" applyAlignment="1"/>
    <xf numFmtId="178" fontId="0" fillId="0" borderId="0" xfId="0" applyNumberFormat="1" applyFont="1" applyFill="1" applyAlignment="1"/>
    <xf numFmtId="0" fontId="13" fillId="0" borderId="11" xfId="0" applyNumberFormat="1" applyFont="1" applyFill="1" applyBorder="1" applyAlignment="1" applyProtection="1">
      <alignment horizontal="center" vertical="center"/>
    </xf>
    <xf numFmtId="178" fontId="13" fillId="0" borderId="4" xfId="11" applyNumberFormat="1" applyFont="1" applyBorder="1" applyAlignment="1">
      <alignment horizontal="right" vertical="center"/>
    </xf>
    <xf numFmtId="178" fontId="33" fillId="0" borderId="4" xfId="0" applyNumberFormat="1" applyFont="1" applyFill="1" applyBorder="1" applyAlignment="1">
      <alignment horizontal="right"/>
    </xf>
    <xf numFmtId="0" fontId="0" fillId="0" borderId="0" xfId="0" applyAlignment="1">
      <alignment horizontal="center" vertical="center"/>
    </xf>
    <xf numFmtId="180" fontId="26" fillId="0" borderId="0" xfId="0" applyNumberFormat="1" applyFont="1" applyFill="1" applyAlignment="1" applyProtection="1">
      <alignment horizontal="center" vertical="center"/>
    </xf>
    <xf numFmtId="180" fontId="0" fillId="0" borderId="0" xfId="0" applyNumberFormat="1" applyFont="1" applyFill="1" applyAlignment="1">
      <alignment horizontal="right"/>
    </xf>
    <xf numFmtId="0" fontId="31" fillId="0" borderId="0" xfId="0" applyFont="1" applyFill="1" applyAlignment="1"/>
    <xf numFmtId="0" fontId="13" fillId="0" borderId="0" xfId="0" applyFont="1" applyFill="1" applyAlignment="1"/>
    <xf numFmtId="0" fontId="0" fillId="0" borderId="0" xfId="0" applyFont="1" applyFill="1" applyAlignment="1">
      <alignment horizontal="left"/>
    </xf>
    <xf numFmtId="0" fontId="0" fillId="0" borderId="4" xfId="0"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ont="1" applyFill="1" applyBorder="1" applyAlignment="1">
      <alignment horizontal="center"/>
    </xf>
    <xf numFmtId="178" fontId="0" fillId="0" borderId="4" xfId="0" applyNumberFormat="1" applyFont="1" applyFill="1" applyBorder="1" applyAlignment="1">
      <alignment horizontal="center"/>
    </xf>
    <xf numFmtId="3" fontId="0" fillId="0" borderId="4" xfId="0" applyNumberFormat="1" applyFill="1" applyBorder="1" applyAlignment="1">
      <alignment horizontal="center" vertical="center" wrapText="1"/>
    </xf>
    <xf numFmtId="178" fontId="0" fillId="0" borderId="0" xfId="0" applyNumberFormat="1" applyFont="1" applyFill="1" applyAlignment="1">
      <alignment horizontal="center"/>
    </xf>
    <xf numFmtId="0" fontId="0" fillId="0" borderId="0" xfId="0" applyFont="1" applyFill="1" applyBorder="1" applyAlignment="1">
      <alignment horizontal="center"/>
    </xf>
    <xf numFmtId="0" fontId="28" fillId="0" borderId="0" xfId="0" applyFont="1" applyFill="1" applyBorder="1" applyAlignment="1"/>
    <xf numFmtId="0" fontId="28" fillId="0" borderId="0" xfId="0" applyFont="1" applyFill="1" applyAlignment="1"/>
    <xf numFmtId="0" fontId="34" fillId="0" borderId="0" xfId="0" applyFont="1" applyFill="1" applyAlignment="1">
      <alignment horizontal="center"/>
    </xf>
    <xf numFmtId="0" fontId="0" fillId="0" borderId="0" xfId="0" applyFont="1" applyFill="1" applyBorder="1" applyAlignment="1">
      <alignment horizontal="right"/>
    </xf>
    <xf numFmtId="0" fontId="13" fillId="0" borderId="8"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left" vertical="center"/>
    </xf>
    <xf numFmtId="0" fontId="0" fillId="0" borderId="8" xfId="0" applyNumberFormat="1" applyFont="1" applyFill="1" applyBorder="1" applyAlignment="1" applyProtection="1">
      <alignment horizontal="left" vertical="center"/>
    </xf>
    <xf numFmtId="178" fontId="31" fillId="0" borderId="0" xfId="0" applyNumberFormat="1" applyFont="1" applyFill="1" applyAlignment="1"/>
    <xf numFmtId="0" fontId="0" fillId="2" borderId="0" xfId="0" applyFont="1" applyFill="1" applyBorder="1" applyAlignment="1">
      <alignment horizontal="left"/>
    </xf>
    <xf numFmtId="0" fontId="0" fillId="2" borderId="0" xfId="0" applyFont="1" applyFill="1" applyBorder="1" applyAlignment="1">
      <alignment horizont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0" borderId="4" xfId="0" applyNumberFormat="1" applyFont="1" applyFill="1" applyBorder="1" applyAlignment="1" applyProtection="1">
      <alignment horizontal="center" vertical="center"/>
      <protection locked="0"/>
    </xf>
    <xf numFmtId="187" fontId="0" fillId="2" borderId="4" xfId="92" applyNumberFormat="1" applyFont="1" applyFill="1" applyBorder="1" applyAlignment="1" applyProtection="1">
      <alignment horizontal="center"/>
      <protection locked="0"/>
    </xf>
    <xf numFmtId="187" fontId="0" fillId="0" borderId="4" xfId="92" applyNumberFormat="1" applyFont="1" applyBorder="1" applyAlignment="1">
      <alignment horizontal="center" vertical="center"/>
    </xf>
    <xf numFmtId="0" fontId="0" fillId="0" borderId="0" xfId="0" applyAlignment="1">
      <alignment horizontal="right" vertical="center"/>
    </xf>
    <xf numFmtId="0" fontId="35" fillId="0" borderId="0" xfId="0" applyFont="1" applyFill="1" applyAlignment="1"/>
    <xf numFmtId="0" fontId="36" fillId="0" borderId="0" xfId="0" applyFont="1" applyFill="1" applyAlignment="1"/>
    <xf numFmtId="0" fontId="16" fillId="0" borderId="0" xfId="0" applyFont="1" applyFill="1" applyAlignment="1"/>
    <xf numFmtId="0" fontId="23" fillId="0" borderId="0" xfId="0" applyFont="1" applyFill="1" applyAlignment="1">
      <alignment wrapText="1"/>
    </xf>
    <xf numFmtId="0" fontId="23" fillId="0" borderId="0" xfId="0" applyFont="1" applyFill="1" applyAlignment="1">
      <alignment horizontal="right" wrapText="1"/>
    </xf>
    <xf numFmtId="180" fontId="0" fillId="0" borderId="4" xfId="0" applyNumberFormat="1" applyFill="1" applyBorder="1" applyAlignment="1">
      <alignment horizontal="center" vertical="center"/>
    </xf>
    <xf numFmtId="1" fontId="0" fillId="0" borderId="4" xfId="0" applyNumberFormat="1" applyFont="1" applyFill="1" applyBorder="1" applyAlignment="1">
      <alignment vertical="center"/>
    </xf>
    <xf numFmtId="178" fontId="0" fillId="0" borderId="4" xfId="69" applyNumberFormat="1" applyFont="1" applyFill="1" applyBorder="1" applyAlignment="1" applyProtection="1">
      <alignment horizontal="center" vertical="center"/>
      <protection locked="0"/>
    </xf>
    <xf numFmtId="176" fontId="1" fillId="0" borderId="4" xfId="0" applyNumberFormat="1" applyFont="1" applyFill="1" applyBorder="1" applyAlignment="1">
      <alignment horizontal="center" vertical="center"/>
    </xf>
    <xf numFmtId="185" fontId="23" fillId="0" borderId="4" xfId="0" applyNumberFormat="1" applyFont="1" applyFill="1" applyBorder="1" applyAlignment="1">
      <alignment horizontal="left" vertical="center" wrapText="1"/>
    </xf>
    <xf numFmtId="188" fontId="17" fillId="0" borderId="4" xfId="0" applyNumberFormat="1" applyFont="1" applyFill="1" applyBorder="1" applyAlignment="1">
      <alignment horizontal="center" vertical="center"/>
    </xf>
    <xf numFmtId="0" fontId="13" fillId="0" borderId="4" xfId="68" applyNumberFormat="1" applyFont="1" applyFill="1" applyBorder="1" applyAlignment="1" applyProtection="1">
      <alignment horizontal="center" vertical="center"/>
    </xf>
    <xf numFmtId="176" fontId="17" fillId="0" borderId="4" xfId="0" applyNumberFormat="1" applyFont="1" applyFill="1" applyBorder="1" applyAlignment="1">
      <alignment horizontal="center" vertical="center"/>
    </xf>
    <xf numFmtId="0" fontId="36" fillId="0" borderId="0" xfId="0" applyFont="1" applyFill="1" applyAlignment="1" applyProtection="1">
      <protection locked="0"/>
    </xf>
    <xf numFmtId="188" fontId="0" fillId="0" borderId="0" xfId="0" applyNumberFormat="1" applyFont="1" applyFill="1" applyAlignment="1"/>
    <xf numFmtId="188" fontId="10" fillId="0" borderId="0" xfId="0" applyNumberFormat="1" applyFont="1" applyFill="1" applyAlignment="1"/>
    <xf numFmtId="188" fontId="0" fillId="0" borderId="0" xfId="0" applyNumberFormat="1" applyFont="1" applyFill="1" applyAlignment="1">
      <alignment horizontal="left"/>
    </xf>
    <xf numFmtId="188" fontId="0" fillId="0" borderId="4" xfId="0" applyNumberFormat="1" applyFont="1" applyFill="1" applyBorder="1" applyAlignment="1">
      <alignment horizontal="center" vertical="center"/>
    </xf>
    <xf numFmtId="183" fontId="13" fillId="0" borderId="6" xfId="0" applyNumberFormat="1" applyFont="1" applyFill="1" applyBorder="1" applyAlignment="1" applyProtection="1">
      <alignment vertical="center"/>
      <protection locked="0"/>
    </xf>
    <xf numFmtId="185" fontId="0" fillId="0" borderId="4" xfId="0" applyNumberFormat="1" applyFont="1" applyFill="1" applyBorder="1" applyAlignment="1">
      <alignment horizontal="left" vertical="top" wrapText="1"/>
    </xf>
    <xf numFmtId="183" fontId="0" fillId="0" borderId="4" xfId="0" applyNumberFormat="1" applyFont="1" applyFill="1" applyBorder="1" applyAlignment="1" applyProtection="1">
      <alignment horizontal="left" vertical="center" indent="1"/>
      <protection locked="0"/>
    </xf>
    <xf numFmtId="183" fontId="0" fillId="0" borderId="4" xfId="0" applyNumberFormat="1" applyFill="1" applyBorder="1" applyAlignment="1" applyProtection="1">
      <alignment horizontal="left" vertical="center" indent="1"/>
      <protection locked="0"/>
    </xf>
    <xf numFmtId="183" fontId="13" fillId="0" borderId="4" xfId="0" applyNumberFormat="1" applyFont="1" applyFill="1" applyBorder="1" applyAlignment="1" applyProtection="1">
      <alignment vertical="center"/>
      <protection locked="0"/>
    </xf>
    <xf numFmtId="178" fontId="0" fillId="0" borderId="4" xfId="0" applyNumberFormat="1" applyFont="1" applyFill="1" applyBorder="1" applyAlignment="1" applyProtection="1">
      <alignment horizontal="center" vertical="center"/>
      <protection locked="0"/>
    </xf>
    <xf numFmtId="178" fontId="1" fillId="0" borderId="4" xfId="0" applyNumberFormat="1" applyFont="1" applyFill="1" applyBorder="1" applyAlignment="1" applyProtection="1">
      <alignment horizontal="center" vertical="center"/>
      <protection locked="0"/>
    </xf>
    <xf numFmtId="176" fontId="0" fillId="0" borderId="4"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83" fontId="0" fillId="0" borderId="4" xfId="0" applyNumberFormat="1" applyFont="1" applyFill="1" applyBorder="1" applyAlignment="1" applyProtection="1">
      <alignment horizontal="left" vertical="center" wrapText="1" indent="1"/>
      <protection locked="0"/>
    </xf>
    <xf numFmtId="178" fontId="17" fillId="0" borderId="4" xfId="0" applyNumberFormat="1" applyFont="1" applyFill="1" applyBorder="1" applyAlignment="1" applyProtection="1">
      <alignment horizontal="center" vertical="center"/>
      <protection locked="0"/>
    </xf>
    <xf numFmtId="183" fontId="13" fillId="0" borderId="4" xfId="0" applyNumberFormat="1" applyFont="1" applyFill="1" applyBorder="1" applyAlignment="1" applyProtection="1">
      <alignment horizontal="center" vertical="center"/>
      <protection locked="0"/>
    </xf>
    <xf numFmtId="176" fontId="17" fillId="0" borderId="4" xfId="0" applyNumberFormat="1" applyFont="1" applyFill="1" applyBorder="1" applyAlignment="1">
      <alignment horizontal="right" vertical="center"/>
    </xf>
    <xf numFmtId="179" fontId="0" fillId="0" borderId="0" xfId="0" applyNumberFormat="1" applyFont="1" applyFill="1" applyAlignment="1"/>
    <xf numFmtId="1" fontId="0" fillId="0" borderId="0" xfId="0" applyNumberFormat="1" applyFont="1" applyFill="1" applyAlignment="1"/>
    <xf numFmtId="180" fontId="0" fillId="0" borderId="15" xfId="0" applyNumberFormat="1" applyFill="1" applyBorder="1" applyAlignment="1">
      <alignment horizontal="center" vertical="center"/>
    </xf>
    <xf numFmtId="188" fontId="39" fillId="0" borderId="4" xfId="8" applyNumberFormat="1" applyFont="1" applyBorder="1" applyAlignment="1">
      <alignment horizontal="center" vertical="center"/>
    </xf>
    <xf numFmtId="188" fontId="39" fillId="0" borderId="4" xfId="8" applyNumberFormat="1" applyFont="1" applyFill="1" applyBorder="1" applyAlignment="1">
      <alignment horizontal="center" vertical="center"/>
    </xf>
    <xf numFmtId="1" fontId="40" fillId="0" borderId="4" xfId="0" applyNumberFormat="1" applyFont="1" applyFill="1" applyBorder="1" applyAlignment="1">
      <alignment vertical="center"/>
    </xf>
    <xf numFmtId="0" fontId="36" fillId="3" borderId="0" xfId="0" applyFont="1" applyFill="1" applyAlignment="1"/>
    <xf numFmtId="0" fontId="0" fillId="0" borderId="0" xfId="0" applyFont="1" applyFill="1" applyAlignment="1">
      <alignment wrapText="1"/>
    </xf>
    <xf numFmtId="0" fontId="0" fillId="0" borderId="0" xfId="0" applyFont="1" applyFill="1" applyAlignment="1">
      <alignment horizontal="right" wrapText="1"/>
    </xf>
    <xf numFmtId="178" fontId="30" fillId="2" borderId="4" xfId="0" applyNumberFormat="1" applyFont="1" applyFill="1" applyBorder="1" applyAlignment="1">
      <alignment horizontal="center" vertical="center"/>
    </xf>
    <xf numFmtId="176" fontId="30" fillId="0" borderId="4" xfId="0" applyNumberFormat="1" applyFont="1" applyFill="1" applyBorder="1" applyAlignment="1">
      <alignment horizontal="center" vertical="center"/>
    </xf>
    <xf numFmtId="183" fontId="0" fillId="0" borderId="6" xfId="0" applyNumberFormat="1" applyFont="1" applyFill="1" applyBorder="1" applyAlignment="1" applyProtection="1">
      <alignment vertical="center" wrapText="1"/>
      <protection locked="0"/>
    </xf>
    <xf numFmtId="183" fontId="0" fillId="2" borderId="4" xfId="0" applyNumberFormat="1" applyFont="1" applyFill="1" applyBorder="1" applyAlignment="1" applyProtection="1">
      <alignment horizontal="left" vertical="center" indent="1"/>
      <protection locked="0"/>
    </xf>
    <xf numFmtId="178" fontId="10" fillId="0" borderId="4" xfId="1" applyNumberFormat="1" applyFont="1" applyFill="1" applyBorder="1" applyAlignment="1">
      <alignment horizontal="center" vertical="center"/>
    </xf>
    <xf numFmtId="176" fontId="27" fillId="0" borderId="4" xfId="0" applyNumberFormat="1" applyFont="1" applyFill="1" applyBorder="1" applyAlignment="1">
      <alignment horizontal="center" vertical="center"/>
    </xf>
    <xf numFmtId="178" fontId="10" fillId="0" borderId="4" xfId="64" applyNumberFormat="1" applyFont="1" applyFill="1" applyBorder="1" applyAlignment="1">
      <alignment horizontal="center" vertical="center" wrapText="1"/>
    </xf>
    <xf numFmtId="178" fontId="26" fillId="0" borderId="4" xfId="64" applyNumberFormat="1" applyFont="1" applyFill="1" applyBorder="1" applyAlignment="1">
      <alignment horizontal="center" vertical="center" wrapText="1"/>
    </xf>
    <xf numFmtId="178" fontId="10" fillId="0" borderId="4" xfId="7" applyNumberFormat="1" applyFont="1" applyFill="1" applyBorder="1" applyAlignment="1" applyProtection="1">
      <alignment horizontal="center" vertical="center"/>
    </xf>
    <xf numFmtId="178" fontId="27" fillId="2" borderId="4" xfId="0" applyNumberFormat="1" applyFont="1" applyFill="1" applyBorder="1" applyAlignment="1">
      <alignment horizontal="center" vertical="center"/>
    </xf>
    <xf numFmtId="178" fontId="0" fillId="0" borderId="0" xfId="0" applyNumberFormat="1" applyFont="1" applyFill="1" applyAlignment="1">
      <alignment horizontal="center" vertical="center"/>
    </xf>
    <xf numFmtId="1" fontId="0" fillId="0" borderId="0" xfId="0" applyNumberFormat="1" applyFont="1" applyFill="1" applyAlignment="1">
      <alignment horizontal="center" vertical="center"/>
    </xf>
    <xf numFmtId="0" fontId="31" fillId="0" borderId="0" xfId="0" applyFont="1" applyFill="1" applyAlignment="1">
      <alignment horizontal="right"/>
    </xf>
    <xf numFmtId="0" fontId="41" fillId="0" borderId="0" xfId="0" applyFont="1" applyFill="1" applyBorder="1" applyAlignment="1">
      <alignment horizontal="center" vertical="center"/>
    </xf>
    <xf numFmtId="183"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left" vertical="center" wrapText="1"/>
    </xf>
    <xf numFmtId="183" fontId="42" fillId="0" borderId="0" xfId="0" applyNumberFormat="1" applyFont="1" applyFill="1" applyBorder="1" applyAlignment="1" applyProtection="1">
      <alignment vertical="center" wrapText="1"/>
      <protection locked="0"/>
    </xf>
    <xf numFmtId="183" fontId="36" fillId="0" borderId="0" xfId="0" applyNumberFormat="1" applyFont="1" applyFill="1" applyBorder="1" applyAlignment="1" applyProtection="1">
      <alignment vertical="center" wrapText="1"/>
      <protection locked="0"/>
    </xf>
    <xf numFmtId="189" fontId="36" fillId="0" borderId="0" xfId="0" applyNumberFormat="1" applyFont="1" applyFill="1" applyBorder="1" applyAlignment="1" applyProtection="1">
      <alignment vertical="center"/>
      <protection locked="0"/>
    </xf>
    <xf numFmtId="0" fontId="16" fillId="0" borderId="0" xfId="0" applyFont="1" applyFill="1" applyBorder="1" applyAlignment="1">
      <alignment vertical="center"/>
    </xf>
    <xf numFmtId="0" fontId="43" fillId="0" borderId="0" xfId="0" applyFont="1" applyFill="1" applyAlignment="1">
      <alignment horizontal="center"/>
    </xf>
    <xf numFmtId="178" fontId="0" fillId="0" borderId="17" xfId="69" applyNumberFormat="1" applyFont="1" applyFill="1" applyBorder="1" applyAlignment="1" applyProtection="1">
      <alignment horizontal="center" vertical="center"/>
      <protection locked="0"/>
    </xf>
    <xf numFmtId="0" fontId="44" fillId="0" borderId="0" xfId="0" applyFont="1" applyFill="1" applyAlignment="1">
      <alignment horizontal="center" wrapText="1"/>
    </xf>
    <xf numFmtId="0" fontId="44" fillId="0" borderId="0" xfId="0" applyFont="1" applyFill="1" applyAlignment="1">
      <alignment horizontal="center"/>
    </xf>
    <xf numFmtId="0" fontId="45" fillId="0" borderId="0" xfId="0" applyFont="1" applyFill="1" applyAlignment="1">
      <alignment horizontal="center"/>
    </xf>
    <xf numFmtId="0" fontId="0" fillId="0" borderId="0" xfId="0" applyAlignment="1"/>
    <xf numFmtId="57" fontId="45" fillId="0" borderId="0" xfId="0" applyNumberFormat="1" applyFont="1" applyFill="1" applyAlignment="1">
      <alignment horizontal="center"/>
    </xf>
    <xf numFmtId="0" fontId="45" fillId="0" borderId="0" xfId="0" applyFont="1" applyFill="1" applyAlignment="1">
      <alignment horizontal="center" wrapText="1"/>
    </xf>
    <xf numFmtId="0" fontId="0" fillId="0" borderId="0" xfId="0" applyFont="1" applyFill="1" applyAlignment="1">
      <alignment horizontal="left"/>
    </xf>
    <xf numFmtId="0" fontId="0" fillId="0" borderId="0" xfId="0" applyFont="1" applyFill="1" applyAlignment="1"/>
    <xf numFmtId="0" fontId="34" fillId="0" borderId="0" xfId="0" applyFont="1" applyFill="1" applyAlignment="1">
      <alignment horizontal="center"/>
    </xf>
    <xf numFmtId="0" fontId="13" fillId="0" borderId="0" xfId="0" applyFont="1" applyFill="1" applyAlignment="1"/>
    <xf numFmtId="0" fontId="4"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center" wrapText="1"/>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180" fontId="0" fillId="0" borderId="3" xfId="0" applyNumberFormat="1" applyFill="1" applyBorder="1" applyAlignment="1">
      <alignment horizontal="center" vertical="center" wrapText="1"/>
    </xf>
    <xf numFmtId="180" fontId="0" fillId="0" borderId="6" xfId="0" applyNumberFormat="1" applyFont="1" applyFill="1" applyBorder="1" applyAlignment="1">
      <alignment horizontal="center" vertical="center" wrapText="1"/>
    </xf>
    <xf numFmtId="0" fontId="37" fillId="0" borderId="0" xfId="0" applyFont="1" applyFill="1" applyAlignment="1">
      <alignment horizontal="center" wrapText="1"/>
    </xf>
    <xf numFmtId="0" fontId="38" fillId="0" borderId="4" xfId="0" applyFont="1" applyFill="1" applyBorder="1" applyAlignment="1">
      <alignment horizontal="center" vertical="center" wrapText="1"/>
    </xf>
    <xf numFmtId="0" fontId="4" fillId="0" borderId="0" xfId="0" applyFont="1" applyFill="1" applyBorder="1" applyAlignment="1">
      <alignment horizontal="center"/>
    </xf>
    <xf numFmtId="188" fontId="0" fillId="0" borderId="8" xfId="0" applyNumberFormat="1" applyFont="1" applyFill="1" applyBorder="1" applyAlignment="1">
      <alignment horizontal="center" vertical="center" wrapText="1"/>
    </xf>
    <xf numFmtId="188" fontId="0" fillId="0" borderId="15" xfId="0" applyNumberFormat="1" applyFont="1" applyFill="1" applyBorder="1" applyAlignment="1">
      <alignment horizontal="center" vertical="center" wrapText="1"/>
    </xf>
    <xf numFmtId="188" fontId="0" fillId="0" borderId="3" xfId="0" applyNumberFormat="1" applyFont="1" applyFill="1" applyBorder="1" applyAlignment="1">
      <alignment horizontal="center" vertical="center" wrapText="1"/>
    </xf>
    <xf numFmtId="188" fontId="0" fillId="0" borderId="6"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180" fontId="0" fillId="0" borderId="3" xfId="0" applyNumberFormat="1" applyFont="1" applyFill="1" applyBorder="1" applyAlignment="1">
      <alignment horizontal="center" vertical="center" wrapText="1"/>
    </xf>
    <xf numFmtId="180" fontId="4" fillId="0" borderId="0" xfId="0" applyNumberFormat="1" applyFont="1" applyFill="1" applyAlignment="1">
      <alignment horizontal="center"/>
    </xf>
    <xf numFmtId="180" fontId="0" fillId="0" borderId="4" xfId="0" applyNumberFormat="1" applyFill="1" applyBorder="1" applyAlignment="1">
      <alignment horizontal="center" vertical="center" wrapText="1"/>
    </xf>
    <xf numFmtId="180" fontId="0" fillId="0" borderId="4" xfId="0" applyNumberFormat="1" applyFill="1" applyBorder="1" applyAlignment="1">
      <alignment horizontal="center" vertical="center"/>
    </xf>
    <xf numFmtId="180" fontId="0" fillId="0" borderId="4" xfId="0" applyNumberFormat="1" applyFont="1" applyFill="1" applyBorder="1" applyAlignment="1">
      <alignment horizontal="center" vertical="center" wrapText="1"/>
    </xf>
    <xf numFmtId="0" fontId="4" fillId="2" borderId="0" xfId="0" applyFont="1" applyFill="1" applyBorder="1" applyAlignment="1">
      <alignment horizontal="center"/>
    </xf>
    <xf numFmtId="0" fontId="13" fillId="0" borderId="8"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4" fillId="0" borderId="0" xfId="0" applyNumberFormat="1" applyFont="1" applyFill="1" applyAlignment="1" applyProtection="1">
      <alignment horizontal="center" vertical="center"/>
    </xf>
    <xf numFmtId="182" fontId="34" fillId="0" borderId="0" xfId="0" applyNumberFormat="1" applyFont="1" applyFill="1" applyAlignment="1" applyProtection="1">
      <alignment horizontal="center" vertical="center"/>
    </xf>
    <xf numFmtId="0" fontId="26" fillId="0" borderId="0" xfId="0" applyNumberFormat="1" applyFont="1" applyFill="1" applyAlignment="1" applyProtection="1">
      <alignment horizontal="right" vertical="center"/>
    </xf>
    <xf numFmtId="182" fontId="26" fillId="0" borderId="0" xfId="0" applyNumberFormat="1" applyFont="1" applyFill="1" applyAlignment="1" applyProtection="1">
      <alignment horizontal="center" vertical="center"/>
    </xf>
    <xf numFmtId="182" fontId="0" fillId="0" borderId="4" xfId="0" applyNumberFormat="1" applyFont="1" applyFill="1" applyBorder="1" applyAlignment="1" applyProtection="1">
      <alignment horizontal="center" vertical="center"/>
    </xf>
    <xf numFmtId="0" fontId="0" fillId="0" borderId="0" xfId="0" applyFill="1" applyBorder="1" applyAlignment="1">
      <alignment horizontal="left" wrapText="1"/>
    </xf>
    <xf numFmtId="0" fontId="0" fillId="0" borderId="0" xfId="0" applyFont="1" applyFill="1" applyBorder="1" applyAlignment="1">
      <alignment horizontal="left"/>
    </xf>
    <xf numFmtId="0" fontId="0" fillId="0" borderId="3"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182" fontId="13" fillId="0" borderId="3" xfId="0" applyNumberFormat="1" applyFont="1" applyFill="1" applyBorder="1" applyAlignment="1">
      <alignment horizontal="center" vertical="center"/>
    </xf>
    <xf numFmtId="182" fontId="13" fillId="0" borderId="6" xfId="0" applyNumberFormat="1" applyFont="1" applyFill="1" applyBorder="1" applyAlignment="1">
      <alignment horizontal="center" vertical="center"/>
    </xf>
    <xf numFmtId="0" fontId="16" fillId="0" borderId="4" xfId="0" applyFont="1" applyFill="1" applyBorder="1" applyAlignment="1">
      <alignment horizontal="center" vertical="center"/>
    </xf>
    <xf numFmtId="182" fontId="4" fillId="0" borderId="0" xfId="0" applyNumberFormat="1" applyFont="1" applyFill="1" applyAlignment="1">
      <alignment horizontal="center"/>
    </xf>
    <xf numFmtId="182" fontId="4" fillId="0" borderId="0" xfId="0" applyNumberFormat="1" applyFont="1" applyFill="1" applyAlignment="1">
      <alignment horizontal="center" vertical="center"/>
    </xf>
    <xf numFmtId="0" fontId="32" fillId="0" borderId="0" xfId="0" applyFont="1" applyFill="1" applyAlignment="1">
      <alignment horizontal="left" vertical="center"/>
    </xf>
    <xf numFmtId="182" fontId="32" fillId="0" borderId="0" xfId="0" applyNumberFormat="1" applyFont="1" applyFill="1" applyAlignment="1">
      <alignment horizontal="left" vertical="center"/>
    </xf>
    <xf numFmtId="3" fontId="13" fillId="0" borderId="3" xfId="0" applyNumberFormat="1"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182" fontId="13" fillId="0" borderId="3" xfId="0" applyNumberFormat="1" applyFont="1" applyFill="1" applyBorder="1" applyAlignment="1">
      <alignment horizontal="center" vertical="center" wrapText="1"/>
    </xf>
    <xf numFmtId="182" fontId="13" fillId="0" borderId="6"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5" xfId="0" applyFont="1" applyFill="1" applyBorder="1" applyAlignment="1">
      <alignment horizontal="center" vertical="center"/>
    </xf>
    <xf numFmtId="3" fontId="0" fillId="0" borderId="4" xfId="0" applyNumberFormat="1" applyFont="1" applyFill="1" applyBorder="1" applyAlignment="1">
      <alignment horizontal="center" vertical="center"/>
    </xf>
    <xf numFmtId="3" fontId="0" fillId="0" borderId="4" xfId="0" applyNumberFormat="1" applyFont="1" applyFill="1" applyBorder="1" applyAlignment="1">
      <alignment horizontal="center" vertical="center" wrapText="1"/>
    </xf>
    <xf numFmtId="180" fontId="0" fillId="0" borderId="6" xfId="0" applyNumberFormat="1" applyFill="1" applyBorder="1" applyAlignment="1">
      <alignment horizontal="center" vertical="center"/>
    </xf>
    <xf numFmtId="3" fontId="0" fillId="0" borderId="3" xfId="0" applyNumberFormat="1" applyFont="1" applyFill="1" applyBorder="1" applyAlignment="1">
      <alignment horizontal="center" vertical="center" wrapText="1"/>
    </xf>
    <xf numFmtId="3" fontId="0" fillId="0" borderId="6" xfId="0" applyNumberFormat="1" applyFont="1" applyFill="1" applyBorder="1" applyAlignment="1">
      <alignment horizontal="center" vertical="center" wrapText="1"/>
    </xf>
    <xf numFmtId="180" fontId="0" fillId="0" borderId="3" xfId="0" applyNumberFormat="1" applyFill="1" applyBorder="1" applyAlignment="1">
      <alignment horizontal="center" vertical="center"/>
    </xf>
    <xf numFmtId="180" fontId="4" fillId="0" borderId="0" xfId="0" applyNumberFormat="1" applyFont="1" applyFill="1" applyAlignment="1">
      <alignment horizontal="center" vertical="center"/>
    </xf>
    <xf numFmtId="176" fontId="0" fillId="0" borderId="0" xfId="0" applyNumberFormat="1" applyFont="1" applyFill="1" applyAlignment="1">
      <alignment horizontal="center" vertical="center"/>
    </xf>
    <xf numFmtId="176" fontId="0" fillId="0" borderId="0" xfId="0" applyNumberFormat="1" applyFont="1" applyFill="1" applyAlignment="1">
      <alignment horizontal="right" vertical="center"/>
    </xf>
    <xf numFmtId="3" fontId="13" fillId="0" borderId="4" xfId="0" applyNumberFormat="1" applyFont="1" applyFill="1" applyBorder="1" applyAlignment="1">
      <alignment horizontal="center" vertical="center"/>
    </xf>
    <xf numFmtId="180" fontId="0" fillId="0" borderId="2" xfId="0" applyNumberFormat="1" applyFill="1" applyBorder="1" applyAlignment="1">
      <alignment horizontal="center" vertical="center" wrapText="1"/>
    </xf>
    <xf numFmtId="180" fontId="0" fillId="0" borderId="5" xfId="0" applyNumberFormat="1" applyFill="1" applyBorder="1" applyAlignment="1">
      <alignment horizontal="center" vertical="center"/>
    </xf>
    <xf numFmtId="180" fontId="0" fillId="0" borderId="6" xfId="0" applyNumberFormat="1" applyFill="1" applyBorder="1" applyAlignment="1">
      <alignment horizontal="center" vertical="center" wrapText="1"/>
    </xf>
    <xf numFmtId="0" fontId="4" fillId="0" borderId="0" xfId="0" applyNumberFormat="1" applyFont="1" applyFill="1" applyAlignment="1" applyProtection="1">
      <alignment horizontal="center" vertical="center"/>
    </xf>
    <xf numFmtId="182" fontId="4" fillId="0" borderId="0" xfId="0" applyNumberFormat="1" applyFont="1" applyFill="1" applyAlignment="1" applyProtection="1">
      <alignment horizontal="center" vertical="center"/>
    </xf>
    <xf numFmtId="182" fontId="0" fillId="0" borderId="8" xfId="0" applyNumberFormat="1" applyFont="1" applyFill="1" applyBorder="1" applyAlignment="1" applyProtection="1">
      <alignment horizontal="center" vertical="center"/>
    </xf>
    <xf numFmtId="182" fontId="0" fillId="0" borderId="15" xfId="0" applyNumberFormat="1" applyFont="1" applyFill="1" applyBorder="1" applyAlignment="1" applyProtection="1">
      <alignment horizontal="center" vertical="center"/>
    </xf>
    <xf numFmtId="3" fontId="4" fillId="0" borderId="0" xfId="0" applyNumberFormat="1" applyFont="1" applyFill="1" applyAlignment="1" applyProtection="1">
      <alignment horizontal="center" vertical="center"/>
    </xf>
    <xf numFmtId="0" fontId="0" fillId="0" borderId="16" xfId="0" applyFont="1" applyFill="1" applyBorder="1" applyAlignment="1">
      <alignment horizontal="center" vertical="center"/>
    </xf>
    <xf numFmtId="178" fontId="4" fillId="0" borderId="0" xfId="0" applyNumberFormat="1" applyFont="1" applyFill="1" applyAlignment="1" applyProtection="1">
      <alignment horizontal="center" vertical="center"/>
    </xf>
    <xf numFmtId="3" fontId="4" fillId="3" borderId="0" xfId="0" applyNumberFormat="1" applyFont="1" applyFill="1" applyAlignment="1" applyProtection="1">
      <alignment horizontal="center" vertical="center"/>
    </xf>
    <xf numFmtId="177" fontId="0" fillId="0" borderId="0" xfId="0" applyNumberFormat="1" applyFont="1" applyFill="1" applyAlignment="1" applyProtection="1">
      <alignment horizontal="right"/>
    </xf>
    <xf numFmtId="177" fontId="0" fillId="0" borderId="3" xfId="0" applyNumberFormat="1" applyFill="1" applyBorder="1" applyAlignment="1">
      <alignment horizontal="center" vertical="center" wrapText="1"/>
    </xf>
    <xf numFmtId="177" fontId="0" fillId="0" borderId="6" xfId="0" applyNumberFormat="1" applyFill="1" applyBorder="1" applyAlignment="1">
      <alignment horizontal="center" vertical="center"/>
    </xf>
    <xf numFmtId="0" fontId="0" fillId="0" borderId="0" xfId="0" applyNumberFormat="1" applyFont="1" applyFill="1" applyAlignment="1" applyProtection="1">
      <alignment horizontal="left" vertical="center"/>
    </xf>
    <xf numFmtId="0" fontId="0" fillId="0" borderId="0" xfId="0" applyNumberFormat="1" applyFont="1" applyFill="1" applyAlignment="1" applyProtection="1">
      <alignment horizontal="right" vertical="center"/>
    </xf>
    <xf numFmtId="0" fontId="0" fillId="0" borderId="0" xfId="0" applyNumberFormat="1" applyFill="1" applyAlignment="1" applyProtection="1">
      <alignment horizontal="left" vertical="center"/>
    </xf>
    <xf numFmtId="3" fontId="4" fillId="0" borderId="0" xfId="1" applyNumberFormat="1" applyFont="1" applyFill="1" applyAlignment="1" applyProtection="1">
      <alignment horizontal="center" vertical="center"/>
    </xf>
    <xf numFmtId="3" fontId="18" fillId="0" borderId="0" xfId="1" applyNumberFormat="1" applyFont="1" applyFill="1" applyAlignment="1" applyProtection="1">
      <alignment horizontal="center" vertical="center"/>
    </xf>
    <xf numFmtId="0" fontId="5" fillId="0" borderId="1" xfId="1" applyFont="1" applyFill="1" applyBorder="1" applyAlignment="1">
      <alignment horizontal="right" vertical="center"/>
    </xf>
    <xf numFmtId="0" fontId="0" fillId="0" borderId="1" xfId="1" applyFont="1" applyFill="1" applyBorder="1" applyAlignment="1">
      <alignment horizontal="right" vertical="center"/>
    </xf>
    <xf numFmtId="0" fontId="5" fillId="0" borderId="3" xfId="1" applyNumberFormat="1" applyFont="1" applyFill="1" applyBorder="1" applyAlignment="1" applyProtection="1">
      <alignment horizontal="center" vertical="center"/>
    </xf>
    <xf numFmtId="0" fontId="5" fillId="0" borderId="6"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wrapText="1"/>
    </xf>
    <xf numFmtId="0" fontId="5" fillId="0" borderId="6" xfId="1" applyNumberFormat="1" applyFont="1" applyFill="1" applyBorder="1" applyAlignment="1" applyProtection="1">
      <alignment horizontal="center"/>
    </xf>
    <xf numFmtId="0" fontId="0" fillId="0" borderId="4" xfId="1" applyNumberFormat="1" applyFont="1" applyFill="1" applyBorder="1" applyAlignment="1">
      <alignment horizontal="center" vertical="center"/>
    </xf>
    <xf numFmtId="0" fontId="5" fillId="0" borderId="4" xfId="1" applyFont="1" applyFill="1" applyBorder="1" applyAlignment="1" applyProtection="1">
      <alignment horizontal="center" vertical="center"/>
    </xf>
    <xf numFmtId="0" fontId="0" fillId="0" borderId="3" xfId="1" applyNumberFormat="1" applyFont="1" applyFill="1" applyBorder="1" applyAlignment="1" applyProtection="1">
      <alignment horizontal="center" vertical="center" wrapText="1"/>
    </xf>
    <xf numFmtId="0" fontId="0" fillId="0" borderId="6" xfId="1" applyNumberFormat="1" applyFont="1" applyFill="1" applyBorder="1" applyAlignment="1" applyProtection="1">
      <alignment horizontal="center" vertical="center"/>
    </xf>
    <xf numFmtId="0" fontId="5" fillId="0" borderId="4" xfId="1" applyNumberFormat="1" applyFont="1" applyFill="1" applyBorder="1" applyAlignment="1">
      <alignment horizontal="center" vertical="center"/>
    </xf>
    <xf numFmtId="0" fontId="5" fillId="0" borderId="3"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 xfId="1" applyFont="1" applyFill="1" applyBorder="1" applyAlignment="1">
      <alignment horizontal="left" vertical="center"/>
    </xf>
    <xf numFmtId="0" fontId="5" fillId="0" borderId="3" xfId="1" applyNumberFormat="1" applyFont="1" applyFill="1" applyBorder="1" applyAlignment="1" applyProtection="1">
      <alignment horizontal="center" vertical="center" wrapText="1"/>
    </xf>
    <xf numFmtId="3" fontId="4" fillId="2" borderId="0" xfId="1" applyNumberFormat="1" applyFont="1" applyFill="1" applyAlignment="1" applyProtection="1">
      <alignment horizontal="center" vertical="center"/>
    </xf>
  </cellXfs>
  <cellStyles count="93">
    <cellStyle name="3232" xfId="1"/>
    <cellStyle name="Normal" xfId="2"/>
    <cellStyle name="常规" xfId="0" builtinId="0"/>
    <cellStyle name="常规 10" xfId="3"/>
    <cellStyle name="常规 11" xfId="4"/>
    <cellStyle name="常规 12" xfId="5"/>
    <cellStyle name="常规 13" xfId="6"/>
    <cellStyle name="常规 14" xfId="7"/>
    <cellStyle name="常规 15" xfId="8"/>
    <cellStyle name="常规 16" xfId="9"/>
    <cellStyle name="常规 17" xfId="10"/>
    <cellStyle name="常规 18" xfId="11"/>
    <cellStyle name="常规 19" xfId="12"/>
    <cellStyle name="常规 2" xfId="13"/>
    <cellStyle name="常规 2 2" xfId="14"/>
    <cellStyle name="常规 2 2 2" xfId="15"/>
    <cellStyle name="常规 2 2 3" xfId="16"/>
    <cellStyle name="常规 2 3" xfId="17"/>
    <cellStyle name="常规 2 3 2" xfId="18"/>
    <cellStyle name="常规 2 3 3" xfId="19"/>
    <cellStyle name="常规 2 4" xfId="20"/>
    <cellStyle name="常规 2 4 2" xfId="21"/>
    <cellStyle name="常规 2 4 3" xfId="22"/>
    <cellStyle name="常规 2 5" xfId="23"/>
    <cellStyle name="常规 2 5 2" xfId="24"/>
    <cellStyle name="常规 2 5 3" xfId="25"/>
    <cellStyle name="常规 2 6" xfId="26"/>
    <cellStyle name="常规 2 7" xfId="27"/>
    <cellStyle name="常规 20" xfId="28"/>
    <cellStyle name="常规 21" xfId="29"/>
    <cellStyle name="常规 22" xfId="30"/>
    <cellStyle name="常规 23" xfId="31"/>
    <cellStyle name="常规 24" xfId="32"/>
    <cellStyle name="常规 25" xfId="33"/>
    <cellStyle name="常规 26" xfId="34"/>
    <cellStyle name="常规 27" xfId="35"/>
    <cellStyle name="常规 28" xfId="36"/>
    <cellStyle name="常规 29" xfId="37"/>
    <cellStyle name="常规 3" xfId="38"/>
    <cellStyle name="常规 30" xfId="39"/>
    <cellStyle name="常规 31" xfId="40"/>
    <cellStyle name="常规 32" xfId="41"/>
    <cellStyle name="常规 33" xfId="42"/>
    <cellStyle name="常规 34" xfId="43"/>
    <cellStyle name="常规 4" xfId="44"/>
    <cellStyle name="常规 4 2" xfId="45"/>
    <cellStyle name="常规 4 2 2" xfId="46"/>
    <cellStyle name="常规 4 2 3" xfId="47"/>
    <cellStyle name="常规 4 3" xfId="48"/>
    <cellStyle name="常规 4 3 2" xfId="49"/>
    <cellStyle name="常规 4 3 3" xfId="50"/>
    <cellStyle name="常规 4 4" xfId="51"/>
    <cellStyle name="常规 4 5" xfId="52"/>
    <cellStyle name="常规 4 6" xfId="53"/>
    <cellStyle name="常规 4 7" xfId="54"/>
    <cellStyle name="常规 5" xfId="55"/>
    <cellStyle name="常规 5 2" xfId="56"/>
    <cellStyle name="常规 5 3" xfId="57"/>
    <cellStyle name="常规 6" xfId="58"/>
    <cellStyle name="常规 6 2" xfId="59"/>
    <cellStyle name="常规 6 3" xfId="60"/>
    <cellStyle name="常规 7" xfId="61"/>
    <cellStyle name="常规 7 2" xfId="62"/>
    <cellStyle name="常规 7 3" xfId="63"/>
    <cellStyle name="常规 8" xfId="64"/>
    <cellStyle name="常规 9" xfId="65"/>
    <cellStyle name="常规_8月财政收入测算表1" xfId="66"/>
    <cellStyle name="常规_全省收入" xfId="67"/>
    <cellStyle name="常规_全省支出" xfId="68"/>
    <cellStyle name="常规_西安" xfId="69"/>
    <cellStyle name="货币 2" xfId="70"/>
    <cellStyle name="货币 2 2" xfId="71"/>
    <cellStyle name="货币 2 2 2" xfId="72"/>
    <cellStyle name="货币 2 2 3" xfId="73"/>
    <cellStyle name="货币 2 3" xfId="74"/>
    <cellStyle name="货币 2 3 2" xfId="75"/>
    <cellStyle name="货币 2 3 3" xfId="76"/>
    <cellStyle name="货币 2 4" xfId="77"/>
    <cellStyle name="货币 2 5" xfId="78"/>
    <cellStyle name="货币 2 6" xfId="79"/>
    <cellStyle name="货币 2 7" xfId="80"/>
    <cellStyle name="货币 3" xfId="81"/>
    <cellStyle name="货币 3 2" xfId="82"/>
    <cellStyle name="货币 3 3" xfId="83"/>
    <cellStyle name="货币 4" xfId="84"/>
    <cellStyle name="货币 4 2" xfId="85"/>
    <cellStyle name="货币 4 3" xfId="86"/>
    <cellStyle name="货币 5" xfId="87"/>
    <cellStyle name="货币 5 2" xfId="88"/>
    <cellStyle name="货币 5 3" xfId="89"/>
    <cellStyle name="货币 6" xfId="90"/>
    <cellStyle name="货币 7" xfId="91"/>
    <cellStyle name="千位分隔" xfId="92" builtinId="3"/>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180975</xdr:rowOff>
    </xdr:from>
    <xdr:to>
      <xdr:col>1</xdr:col>
      <xdr:colOff>0</xdr:colOff>
      <xdr:row>3</xdr:row>
      <xdr:rowOff>180975</xdr:rowOff>
    </xdr:to>
    <xdr:cxnSp macro="">
      <xdr:nvCxnSpPr>
        <xdr:cNvPr id="2" name="直接连接符 1"/>
        <xdr:cNvCxnSpPr/>
      </xdr:nvCxnSpPr>
      <xdr:spPr>
        <a:xfrm>
          <a:off x="9525" y="704850"/>
          <a:ext cx="3009900" cy="2552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xdr:colOff>
      <xdr:row>3</xdr:row>
      <xdr:rowOff>3175</xdr:rowOff>
    </xdr:from>
    <xdr:to>
      <xdr:col>0</xdr:col>
      <xdr:colOff>4592320</xdr:colOff>
      <xdr:row>5</xdr:row>
      <xdr:rowOff>3175</xdr:rowOff>
    </xdr:to>
    <xdr:cxnSp macro="">
      <xdr:nvCxnSpPr>
        <xdr:cNvPr id="2" name="直接连接符 1"/>
        <xdr:cNvCxnSpPr/>
      </xdr:nvCxnSpPr>
      <xdr:spPr>
        <a:xfrm>
          <a:off x="1270" y="854075"/>
          <a:ext cx="4591050" cy="50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70C0"/>
  </sheetPr>
  <dimension ref="A1:H35"/>
  <sheetViews>
    <sheetView workbookViewId="0">
      <selection activeCell="D12" sqref="D12"/>
    </sheetView>
  </sheetViews>
  <sheetFormatPr defaultColWidth="8" defaultRowHeight="14.25"/>
  <cols>
    <col min="1" max="1" width="18.625" style="156" customWidth="1"/>
    <col min="2" max="2" width="8" style="156"/>
    <col min="3" max="4" width="10" style="156" customWidth="1"/>
    <col min="5" max="7" width="8" style="156"/>
    <col min="8" max="8" width="6.875" style="156" customWidth="1"/>
    <col min="9" max="16384" width="8" style="156"/>
  </cols>
  <sheetData>
    <row r="1" spans="1:8" ht="23.1" customHeight="1">
      <c r="A1" s="343" t="s">
        <v>0</v>
      </c>
    </row>
    <row r="4" spans="1:8" ht="31.5" customHeight="1"/>
    <row r="7" spans="1:8" ht="72" customHeight="1">
      <c r="A7" s="405" t="s">
        <v>1</v>
      </c>
      <c r="B7" s="406"/>
      <c r="C7" s="406"/>
      <c r="D7" s="406"/>
      <c r="E7" s="406"/>
      <c r="F7" s="406"/>
      <c r="G7" s="406"/>
      <c r="H7" s="406"/>
    </row>
    <row r="8" spans="1:8">
      <c r="G8" s="156" t="s">
        <v>2</v>
      </c>
    </row>
    <row r="23" spans="1:8" ht="63" customHeight="1"/>
    <row r="32" spans="1:8" ht="20.25">
      <c r="A32" s="407"/>
      <c r="B32" s="408"/>
      <c r="C32" s="408"/>
      <c r="D32" s="408"/>
      <c r="E32" s="408"/>
      <c r="F32" s="408"/>
      <c r="G32" s="408"/>
      <c r="H32" s="408"/>
    </row>
    <row r="33" spans="1:8" ht="20.25">
      <c r="A33" s="409"/>
      <c r="B33" s="408"/>
      <c r="C33" s="408"/>
      <c r="D33" s="408"/>
      <c r="E33" s="408"/>
      <c r="F33" s="408"/>
      <c r="G33" s="408"/>
      <c r="H33" s="408"/>
    </row>
    <row r="35" spans="1:8" ht="41.25" customHeight="1">
      <c r="A35" s="410" t="s">
        <v>3</v>
      </c>
      <c r="B35" s="407"/>
      <c r="C35" s="407"/>
      <c r="D35" s="407"/>
      <c r="E35" s="407"/>
      <c r="F35" s="407"/>
      <c r="G35" s="407"/>
      <c r="H35" s="407"/>
    </row>
  </sheetData>
  <mergeCells count="4">
    <mergeCell ref="A7:H7"/>
    <mergeCell ref="A32:H32"/>
    <mergeCell ref="A33:H33"/>
    <mergeCell ref="A35:H35"/>
  </mergeCells>
  <phoneticPr fontId="50" type="noConversion"/>
  <printOptions horizontalCentered="1"/>
  <pageMargins left="0.74791666666666701" right="0.74791666666666701" top="0.98402777777777795" bottom="0.98402777777777795" header="0.51180555555555596" footer="0.70763888888888904"/>
  <pageSetup paperSize="9" firstPageNumber="11" orientation="portrait" useFirstPageNumber="1" r:id="rId1"/>
  <headerFooter scaleWithDoc="0" alignWithMargins="0">
    <oddFooter>&amp;C&amp;14- &amp;P -</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15"/>
  <sheetViews>
    <sheetView view="pageBreakPreview" zoomScale="90" zoomScaleSheetLayoutView="90" workbookViewId="0">
      <selection activeCell="B6" sqref="B6"/>
    </sheetView>
  </sheetViews>
  <sheetFormatPr defaultColWidth="8" defaultRowHeight="14.25"/>
  <cols>
    <col min="1" max="1" width="34.625" style="198" customWidth="1"/>
    <col min="2" max="2" width="17.125" style="198" customWidth="1"/>
    <col min="3" max="3" width="34.125" style="198" customWidth="1"/>
    <col min="4" max="4" width="17.125" style="198" customWidth="1"/>
    <col min="5" max="16384" width="8" style="156"/>
  </cols>
  <sheetData>
    <row r="1" spans="1:4" ht="30" customHeight="1">
      <c r="A1" s="426" t="s">
        <v>641</v>
      </c>
      <c r="B1" s="426"/>
      <c r="C1" s="426"/>
      <c r="D1" s="426"/>
    </row>
    <row r="2" spans="1:4" ht="32.25" customHeight="1">
      <c r="A2" s="319" t="s">
        <v>642</v>
      </c>
      <c r="D2" s="198" t="s">
        <v>160</v>
      </c>
    </row>
    <row r="3" spans="1:4" s="317" customFormat="1" ht="33.75" customHeight="1">
      <c r="A3" s="165" t="s">
        <v>625</v>
      </c>
      <c r="B3" s="165" t="s">
        <v>643</v>
      </c>
      <c r="C3" s="165" t="s">
        <v>625</v>
      </c>
      <c r="D3" s="165" t="s">
        <v>643</v>
      </c>
    </row>
    <row r="4" spans="1:4" ht="24.95" customHeight="1">
      <c r="A4" s="320" t="s">
        <v>627</v>
      </c>
      <c r="B4" s="298">
        <v>85827</v>
      </c>
      <c r="C4" s="320" t="s">
        <v>162</v>
      </c>
      <c r="D4" s="298">
        <v>448795</v>
      </c>
    </row>
    <row r="5" spans="1:4" ht="24.95" customHeight="1">
      <c r="A5" s="165" t="s">
        <v>628</v>
      </c>
      <c r="B5" s="298">
        <v>206814</v>
      </c>
      <c r="C5" s="165" t="s">
        <v>629</v>
      </c>
      <c r="D5" s="298">
        <v>14339</v>
      </c>
    </row>
    <row r="6" spans="1:4" ht="24.95" customHeight="1">
      <c r="A6" s="165" t="s">
        <v>644</v>
      </c>
      <c r="B6" s="298">
        <v>86404</v>
      </c>
      <c r="C6" s="320" t="s">
        <v>645</v>
      </c>
      <c r="D6" s="298">
        <v>32100</v>
      </c>
    </row>
    <row r="7" spans="1:4" ht="24.95" customHeight="1">
      <c r="A7" s="165" t="s">
        <v>630</v>
      </c>
      <c r="B7" s="298">
        <v>118017</v>
      </c>
      <c r="C7" s="320" t="s">
        <v>633</v>
      </c>
      <c r="D7" s="298">
        <v>926</v>
      </c>
    </row>
    <row r="8" spans="1:4" ht="24.95" customHeight="1">
      <c r="A8" s="165" t="s">
        <v>632</v>
      </c>
      <c r="B8" s="298">
        <v>71552</v>
      </c>
      <c r="C8" s="320"/>
      <c r="D8" s="298"/>
    </row>
    <row r="9" spans="1:4" s="317" customFormat="1" ht="24.95" customHeight="1">
      <c r="A9" s="320" t="s">
        <v>634</v>
      </c>
      <c r="B9" s="298">
        <v>7000</v>
      </c>
      <c r="C9" s="165"/>
      <c r="D9" s="298"/>
    </row>
    <row r="10" spans="1:4" s="317" customFormat="1" ht="24.95" customHeight="1">
      <c r="A10" s="165"/>
      <c r="B10" s="298"/>
      <c r="C10" s="165"/>
      <c r="D10" s="171"/>
    </row>
    <row r="11" spans="1:4" s="318" customFormat="1" ht="24.95" customHeight="1">
      <c r="A11" s="321" t="s">
        <v>635</v>
      </c>
      <c r="B11" s="306">
        <f>SUM(B4:B10)</f>
        <v>575614</v>
      </c>
      <c r="C11" s="321" t="s">
        <v>636</v>
      </c>
      <c r="D11" s="306">
        <f>SUM(D4:D8)</f>
        <v>496160</v>
      </c>
    </row>
    <row r="12" spans="1:4" ht="24.95" customHeight="1">
      <c r="A12" s="165"/>
      <c r="B12" s="298"/>
      <c r="C12" s="165" t="s">
        <v>637</v>
      </c>
      <c r="D12" s="298">
        <v>79454</v>
      </c>
    </row>
    <row r="13" spans="1:4" ht="24.95" customHeight="1">
      <c r="A13" s="165"/>
      <c r="B13" s="171"/>
      <c r="C13" s="165" t="s">
        <v>638</v>
      </c>
      <c r="D13" s="298">
        <v>79454</v>
      </c>
    </row>
    <row r="14" spans="1:4" ht="24.95" customHeight="1">
      <c r="A14" s="165"/>
      <c r="B14" s="171"/>
      <c r="C14" s="165" t="s">
        <v>639</v>
      </c>
      <c r="D14" s="298"/>
    </row>
    <row r="15" spans="1:4" ht="24.95" customHeight="1">
      <c r="A15" s="322"/>
      <c r="B15" s="323"/>
      <c r="C15" s="165" t="s">
        <v>640</v>
      </c>
      <c r="D15" s="298"/>
    </row>
  </sheetData>
  <mergeCells count="1">
    <mergeCell ref="A1:D1"/>
  </mergeCells>
  <phoneticPr fontId="50" type="noConversion"/>
  <printOptions horizontalCentered="1"/>
  <pageMargins left="0.74803149606299213" right="0.74803149606299213" top="0.98425196850393704" bottom="0.98425196850393704" header="0.51181102362204722" footer="0.70866141732283472"/>
  <pageSetup paperSize="9" scale="78" firstPageNumber="31" fitToHeight="0" orientation="portrait" useFirstPageNumber="1" r:id="rId1"/>
  <headerFooter scaleWithDoc="0" alignWithMargins="0">
    <oddFooter>&amp;C&amp;15- &amp;P -</oddFooter>
  </headerFooter>
</worksheet>
</file>

<file path=xl/worksheets/sheet11.xml><?xml version="1.0" encoding="utf-8"?>
<worksheet xmlns="http://schemas.openxmlformats.org/spreadsheetml/2006/main" xmlns:r="http://schemas.openxmlformats.org/officeDocument/2006/relationships">
  <dimension ref="A1:F20"/>
  <sheetViews>
    <sheetView view="pageBreakPreview" zoomScale="130" zoomScaleSheetLayoutView="100" workbookViewId="0">
      <selection activeCell="A8" sqref="A8:C8"/>
    </sheetView>
  </sheetViews>
  <sheetFormatPr defaultColWidth="9.125" defaultRowHeight="14.25"/>
  <cols>
    <col min="1" max="1" width="29.375" style="156" customWidth="1"/>
    <col min="2" max="2" width="29.375" style="239" customWidth="1"/>
    <col min="3" max="3" width="29.625" style="239" customWidth="1"/>
    <col min="4" max="4" width="9.125" style="236"/>
    <col min="5" max="16384" width="9.125" style="237"/>
  </cols>
  <sheetData>
    <row r="1" spans="1:6" s="156" customFormat="1" ht="33.950000000000003" customHeight="1">
      <c r="A1" s="446" t="s">
        <v>646</v>
      </c>
      <c r="B1" s="447"/>
      <c r="C1" s="447"/>
      <c r="D1" s="198"/>
    </row>
    <row r="2" spans="1:6" s="156" customFormat="1" ht="17.100000000000001" customHeight="1">
      <c r="A2" s="448"/>
      <c r="B2" s="449"/>
      <c r="C2" s="449"/>
      <c r="D2" s="198"/>
    </row>
    <row r="3" spans="1:6" s="156" customFormat="1" ht="17.100000000000001" customHeight="1">
      <c r="A3" s="156" t="s">
        <v>647</v>
      </c>
      <c r="B3" s="315"/>
      <c r="C3" s="316" t="s">
        <v>648</v>
      </c>
      <c r="D3" s="198"/>
    </row>
    <row r="4" spans="1:6" s="156" customFormat="1" ht="24" customHeight="1">
      <c r="A4" s="453" t="s">
        <v>649</v>
      </c>
      <c r="B4" s="450" t="s">
        <v>650</v>
      </c>
      <c r="C4" s="450"/>
      <c r="D4" s="198"/>
    </row>
    <row r="5" spans="1:6" s="156" customFormat="1" ht="24" customHeight="1">
      <c r="A5" s="454"/>
      <c r="B5" s="241" t="s">
        <v>651</v>
      </c>
      <c r="C5" s="241" t="s">
        <v>652</v>
      </c>
      <c r="D5" s="198"/>
    </row>
    <row r="6" spans="1:6" s="156" customFormat="1" ht="24" customHeight="1">
      <c r="A6" s="203" t="s">
        <v>653</v>
      </c>
      <c r="B6" s="178">
        <v>304.47000000000003</v>
      </c>
      <c r="C6" s="178">
        <v>277.60000000000002</v>
      </c>
      <c r="D6" s="198"/>
    </row>
    <row r="7" spans="1:6" s="156" customFormat="1" ht="24" customHeight="1">
      <c r="A7" s="203" t="s">
        <v>654</v>
      </c>
      <c r="B7" s="178">
        <v>77.91</v>
      </c>
      <c r="C7" s="178">
        <v>71.05</v>
      </c>
      <c r="D7" s="198"/>
    </row>
    <row r="8" spans="1:6" s="156" customFormat="1" ht="27.95" customHeight="1">
      <c r="A8" s="451" t="s">
        <v>655</v>
      </c>
      <c r="B8" s="452"/>
      <c r="C8" s="452"/>
      <c r="D8" s="198"/>
      <c r="F8" s="156" t="s">
        <v>2</v>
      </c>
    </row>
    <row r="9" spans="1:6" s="156" customFormat="1" ht="17.100000000000001" customHeight="1">
      <c r="B9" s="239"/>
      <c r="C9" s="239"/>
      <c r="D9" s="198"/>
    </row>
    <row r="10" spans="1:6" s="156" customFormat="1" ht="17.100000000000001" customHeight="1">
      <c r="B10" s="239"/>
      <c r="C10" s="239"/>
      <c r="D10" s="198"/>
    </row>
    <row r="11" spans="1:6" s="156" customFormat="1" ht="17.100000000000001" customHeight="1">
      <c r="B11" s="239"/>
      <c r="C11" s="239"/>
      <c r="D11" s="198"/>
    </row>
    <row r="12" spans="1:6" s="156" customFormat="1" ht="17.100000000000001" customHeight="1">
      <c r="B12" s="239"/>
      <c r="C12" s="239"/>
      <c r="D12" s="198"/>
    </row>
    <row r="13" spans="1:6" s="156" customFormat="1" ht="17.100000000000001" customHeight="1">
      <c r="B13" s="239"/>
      <c r="C13" s="239"/>
      <c r="D13" s="198"/>
    </row>
    <row r="14" spans="1:6" s="156" customFormat="1" ht="17.100000000000001" customHeight="1">
      <c r="B14" s="239"/>
      <c r="C14" s="239"/>
      <c r="D14" s="198"/>
    </row>
    <row r="15" spans="1:6" s="156" customFormat="1" ht="17.100000000000001" customHeight="1">
      <c r="B15" s="239"/>
      <c r="C15" s="239"/>
      <c r="D15" s="198"/>
    </row>
    <row r="16" spans="1:6" s="156" customFormat="1" ht="17.100000000000001" customHeight="1">
      <c r="B16" s="239"/>
      <c r="C16" s="239"/>
      <c r="D16" s="198"/>
    </row>
    <row r="17" spans="2:4" s="156" customFormat="1" ht="17.100000000000001" customHeight="1">
      <c r="B17" s="239"/>
      <c r="C17" s="239"/>
      <c r="D17" s="198"/>
    </row>
    <row r="18" spans="2:4" s="156" customFormat="1" ht="17.100000000000001" customHeight="1">
      <c r="B18" s="239"/>
      <c r="C18" s="239"/>
      <c r="D18" s="198"/>
    </row>
    <row r="19" spans="2:4" s="156" customFormat="1" ht="17.100000000000001" customHeight="1">
      <c r="B19" s="239"/>
      <c r="C19" s="239"/>
      <c r="D19" s="198"/>
    </row>
    <row r="20" spans="2:4" s="156" customFormat="1" ht="17.100000000000001" customHeight="1">
      <c r="B20" s="239"/>
      <c r="C20" s="239"/>
      <c r="D20" s="198"/>
    </row>
  </sheetData>
  <mergeCells count="5">
    <mergeCell ref="A1:C1"/>
    <mergeCell ref="A2:C2"/>
    <mergeCell ref="B4:C4"/>
    <mergeCell ref="A8:C8"/>
    <mergeCell ref="A4:A5"/>
  </mergeCells>
  <phoneticPr fontId="50" type="noConversion"/>
  <printOptions horizontalCentered="1"/>
  <pageMargins left="0.35433070866141736" right="0.15748031496062992" top="0.98425196850393704" bottom="0.98425196850393704" header="0.35433070866141736" footer="0.70866141732283472"/>
  <pageSetup paperSize="9" scale="95" firstPageNumber="32" orientation="portrait" useFirstPageNumber="1" r:id="rId1"/>
  <headerFooter scaleWithDoc="0" alignWithMargins="0">
    <oddFooter>&amp;C&amp;14- &amp;P -</oddFooter>
  </headerFooter>
</worksheet>
</file>

<file path=xl/worksheets/sheet12.xml><?xml version="1.0" encoding="utf-8"?>
<worksheet xmlns="http://schemas.openxmlformats.org/spreadsheetml/2006/main" xmlns:r="http://schemas.openxmlformats.org/officeDocument/2006/relationships">
  <sheetPr>
    <tabColor theme="0"/>
    <pageSetUpPr fitToPage="1"/>
  </sheetPr>
  <dimension ref="A1:O35"/>
  <sheetViews>
    <sheetView workbookViewId="0">
      <selection activeCell="D13" sqref="D13"/>
    </sheetView>
  </sheetViews>
  <sheetFormatPr defaultColWidth="9" defaultRowHeight="14.25"/>
  <cols>
    <col min="1" max="1" width="39.625" customWidth="1"/>
    <col min="2" max="2" width="13.25" customWidth="1"/>
    <col min="3" max="3" width="12.75" customWidth="1"/>
    <col min="4" max="4" width="11.625" customWidth="1"/>
    <col min="5" max="5" width="10.75" customWidth="1"/>
    <col min="6" max="6" width="9.875" customWidth="1"/>
    <col min="7" max="7" width="11.125" customWidth="1"/>
    <col min="8" max="8" width="10.875" customWidth="1"/>
    <col min="9" max="9" width="10.375" customWidth="1"/>
    <col min="10" max="10" width="11.125" customWidth="1"/>
    <col min="11" max="11" width="10.25" customWidth="1"/>
    <col min="12" max="12" width="10" customWidth="1"/>
  </cols>
  <sheetData>
    <row r="1" spans="1:14" ht="27">
      <c r="A1" s="415" t="s">
        <v>656</v>
      </c>
      <c r="B1" s="415"/>
      <c r="C1" s="415"/>
      <c r="D1" s="415"/>
      <c r="E1" s="415"/>
      <c r="F1" s="458"/>
      <c r="G1" s="458"/>
      <c r="H1" s="458"/>
      <c r="I1" s="458"/>
      <c r="J1" s="458"/>
      <c r="K1" s="458"/>
      <c r="L1" s="458"/>
      <c r="M1" s="459"/>
      <c r="N1" s="459"/>
    </row>
    <row r="2" spans="1:14">
      <c r="A2" s="460" t="s">
        <v>657</v>
      </c>
      <c r="B2" s="460"/>
      <c r="C2" s="460"/>
      <c r="D2" s="460"/>
      <c r="E2" s="460"/>
      <c r="F2" s="461"/>
      <c r="G2" s="461"/>
      <c r="H2" s="461"/>
      <c r="I2" s="461"/>
      <c r="J2" s="461"/>
      <c r="K2" s="461"/>
      <c r="L2" s="461"/>
      <c r="M2" s="461"/>
      <c r="N2" s="461"/>
    </row>
    <row r="3" spans="1:14" ht="20.100000000000001" customHeight="1">
      <c r="A3" s="226" t="s">
        <v>658</v>
      </c>
      <c r="B3" s="462" t="s">
        <v>659</v>
      </c>
      <c r="C3" s="457" t="s">
        <v>660</v>
      </c>
      <c r="D3" s="464" t="s">
        <v>661</v>
      </c>
      <c r="E3" s="457" t="s">
        <v>662</v>
      </c>
      <c r="F3" s="455" t="s">
        <v>663</v>
      </c>
      <c r="G3" s="455" t="s">
        <v>664</v>
      </c>
      <c r="H3" s="455" t="s">
        <v>665</v>
      </c>
      <c r="I3" s="455" t="s">
        <v>666</v>
      </c>
      <c r="J3" s="455" t="s">
        <v>667</v>
      </c>
      <c r="K3" s="455" t="s">
        <v>668</v>
      </c>
      <c r="L3" s="455" t="s">
        <v>669</v>
      </c>
      <c r="M3" s="466" t="s">
        <v>670</v>
      </c>
      <c r="N3" s="466" t="s">
        <v>671</v>
      </c>
    </row>
    <row r="4" spans="1:14" ht="20.100000000000001" customHeight="1">
      <c r="A4" s="227" t="s">
        <v>563</v>
      </c>
      <c r="B4" s="463"/>
      <c r="C4" s="457"/>
      <c r="D4" s="465"/>
      <c r="E4" s="457"/>
      <c r="F4" s="456"/>
      <c r="G4" s="456"/>
      <c r="H4" s="456"/>
      <c r="I4" s="456"/>
      <c r="J4" s="456"/>
      <c r="K4" s="456"/>
      <c r="L4" s="456"/>
      <c r="M4" s="467"/>
      <c r="N4" s="467"/>
    </row>
    <row r="5" spans="1:14" ht="20.100000000000001" customHeight="1">
      <c r="A5" s="311" t="s">
        <v>659</v>
      </c>
      <c r="B5" s="312">
        <f>B6+B12+B35</f>
        <v>2699444</v>
      </c>
      <c r="C5" s="312">
        <f>C6+C12+C35</f>
        <v>586772</v>
      </c>
      <c r="D5" s="312">
        <f t="shared" ref="D5:N5" si="0">D6+D12+D35</f>
        <v>235608</v>
      </c>
      <c r="E5" s="312">
        <f t="shared" si="0"/>
        <v>197568</v>
      </c>
      <c r="F5" s="312">
        <f t="shared" si="0"/>
        <v>130859</v>
      </c>
      <c r="G5" s="312">
        <f t="shared" si="0"/>
        <v>327766</v>
      </c>
      <c r="H5" s="312">
        <f t="shared" si="0"/>
        <v>218582</v>
      </c>
      <c r="I5" s="312">
        <f t="shared" si="0"/>
        <v>225423</v>
      </c>
      <c r="J5" s="312">
        <f t="shared" si="0"/>
        <v>110943</v>
      </c>
      <c r="K5" s="312">
        <f t="shared" si="0"/>
        <v>319037</v>
      </c>
      <c r="L5" s="312">
        <f t="shared" si="0"/>
        <v>244070</v>
      </c>
      <c r="M5" s="312">
        <f t="shared" si="0"/>
        <v>44972</v>
      </c>
      <c r="N5" s="312">
        <f t="shared" si="0"/>
        <v>57844</v>
      </c>
    </row>
    <row r="6" spans="1:14" ht="20.100000000000001" customHeight="1">
      <c r="A6" s="201" t="s">
        <v>672</v>
      </c>
      <c r="B6" s="312">
        <f t="shared" ref="B6:B35" si="1">SUM(C6:N6)</f>
        <v>29805</v>
      </c>
      <c r="C6" s="260">
        <f>SUM(C7:C11)</f>
        <v>8802</v>
      </c>
      <c r="D6" s="260">
        <f t="shared" ref="D6:N6" si="2">SUM(D7:D11)</f>
        <v>2340</v>
      </c>
      <c r="E6" s="260">
        <f t="shared" si="2"/>
        <v>2062</v>
      </c>
      <c r="F6" s="260">
        <f t="shared" si="2"/>
        <v>1190</v>
      </c>
      <c r="G6" s="260">
        <f t="shared" si="2"/>
        <v>2467</v>
      </c>
      <c r="H6" s="260">
        <f t="shared" si="2"/>
        <v>1476</v>
      </c>
      <c r="I6" s="260">
        <f t="shared" si="2"/>
        <v>1787</v>
      </c>
      <c r="J6" s="260">
        <f t="shared" si="2"/>
        <v>888</v>
      </c>
      <c r="K6" s="260">
        <f t="shared" si="2"/>
        <v>6239</v>
      </c>
      <c r="L6" s="260">
        <f t="shared" si="2"/>
        <v>1828</v>
      </c>
      <c r="M6" s="260">
        <f t="shared" si="2"/>
        <v>726</v>
      </c>
      <c r="N6" s="260">
        <f t="shared" si="2"/>
        <v>0</v>
      </c>
    </row>
    <row r="7" spans="1:14" ht="20.100000000000001" customHeight="1">
      <c r="A7" s="205" t="s">
        <v>673</v>
      </c>
      <c r="B7" s="312">
        <f t="shared" si="1"/>
        <v>9457</v>
      </c>
      <c r="C7" s="262">
        <v>2025</v>
      </c>
      <c r="D7" s="262">
        <v>352</v>
      </c>
      <c r="E7" s="262">
        <v>467</v>
      </c>
      <c r="F7" s="262">
        <v>267</v>
      </c>
      <c r="G7" s="262">
        <v>526</v>
      </c>
      <c r="H7" s="262">
        <v>474</v>
      </c>
      <c r="I7" s="262">
        <v>284</v>
      </c>
      <c r="J7" s="262">
        <v>121</v>
      </c>
      <c r="K7" s="262">
        <v>4635</v>
      </c>
      <c r="L7" s="262">
        <v>306</v>
      </c>
      <c r="M7" s="262"/>
      <c r="N7" s="262"/>
    </row>
    <row r="8" spans="1:14" ht="20.100000000000001" customHeight="1">
      <c r="A8" s="205" t="s">
        <v>674</v>
      </c>
      <c r="B8" s="312">
        <f t="shared" si="1"/>
        <v>2868</v>
      </c>
      <c r="C8" s="262">
        <v>930</v>
      </c>
      <c r="D8" s="262">
        <v>178</v>
      </c>
      <c r="E8" s="262">
        <v>140</v>
      </c>
      <c r="F8" s="262">
        <v>78</v>
      </c>
      <c r="G8" s="262">
        <v>196</v>
      </c>
      <c r="H8" s="262">
        <v>215</v>
      </c>
      <c r="I8" s="262">
        <v>166</v>
      </c>
      <c r="J8" s="262">
        <v>178</v>
      </c>
      <c r="K8" s="262">
        <v>676</v>
      </c>
      <c r="L8" s="262">
        <v>111</v>
      </c>
      <c r="M8" s="262"/>
      <c r="N8" s="262"/>
    </row>
    <row r="9" spans="1:14" ht="20.100000000000001" customHeight="1">
      <c r="A9" s="205" t="s">
        <v>675</v>
      </c>
      <c r="B9" s="312">
        <f t="shared" si="1"/>
        <v>0</v>
      </c>
      <c r="C9" s="262"/>
      <c r="D9" s="262"/>
      <c r="E9" s="262"/>
      <c r="F9" s="262">
        <v>0</v>
      </c>
      <c r="G9" s="262">
        <v>0</v>
      </c>
      <c r="H9" s="262">
        <v>0</v>
      </c>
      <c r="I9" s="262"/>
      <c r="J9" s="262"/>
      <c r="K9" s="262"/>
      <c r="L9" s="262"/>
      <c r="M9" s="262"/>
      <c r="N9" s="262"/>
    </row>
    <row r="10" spans="1:14" ht="20.100000000000001" customHeight="1">
      <c r="A10" s="205" t="s">
        <v>676</v>
      </c>
      <c r="B10" s="312">
        <f t="shared" si="1"/>
        <v>4367</v>
      </c>
      <c r="C10" s="262">
        <v>1078</v>
      </c>
      <c r="D10" s="262">
        <v>188</v>
      </c>
      <c r="E10" s="262">
        <v>248</v>
      </c>
      <c r="F10" s="262">
        <v>1</v>
      </c>
      <c r="G10" s="262">
        <v>1</v>
      </c>
      <c r="H10" s="262">
        <v>5</v>
      </c>
      <c r="I10" s="262">
        <v>151</v>
      </c>
      <c r="J10" s="262">
        <v>64</v>
      </c>
      <c r="K10" s="262">
        <v>2468</v>
      </c>
      <c r="L10" s="262">
        <v>163</v>
      </c>
      <c r="M10" s="262"/>
      <c r="N10" s="262"/>
    </row>
    <row r="11" spans="1:14" ht="20.100000000000001" customHeight="1">
      <c r="A11" s="205" t="s">
        <v>677</v>
      </c>
      <c r="B11" s="312">
        <f t="shared" si="1"/>
        <v>13113</v>
      </c>
      <c r="C11" s="262">
        <v>4769</v>
      </c>
      <c r="D11" s="262">
        <v>1622</v>
      </c>
      <c r="E11" s="262">
        <v>1207</v>
      </c>
      <c r="F11" s="262">
        <v>844</v>
      </c>
      <c r="G11" s="262">
        <v>1744</v>
      </c>
      <c r="H11" s="262">
        <v>782</v>
      </c>
      <c r="I11" s="262">
        <v>1186</v>
      </c>
      <c r="J11" s="262">
        <v>525</v>
      </c>
      <c r="K11" s="262">
        <v>-1540</v>
      </c>
      <c r="L11" s="262">
        <v>1248</v>
      </c>
      <c r="M11" s="262">
        <v>726</v>
      </c>
      <c r="N11" s="262"/>
    </row>
    <row r="12" spans="1:14" ht="20.100000000000001" customHeight="1">
      <c r="A12" s="201" t="s">
        <v>678</v>
      </c>
      <c r="B12" s="312">
        <f t="shared" si="1"/>
        <v>2092850</v>
      </c>
      <c r="C12" s="260">
        <f>SUM(C13:C34)</f>
        <v>455614</v>
      </c>
      <c r="D12" s="260">
        <f>SUM(D13:D34)</f>
        <v>192574</v>
      </c>
      <c r="E12" s="260">
        <f>SUM(E13:E34)</f>
        <v>145499</v>
      </c>
      <c r="F12" s="260">
        <v>102584</v>
      </c>
      <c r="G12" s="260">
        <v>262355</v>
      </c>
      <c r="H12" s="260">
        <v>177807</v>
      </c>
      <c r="I12" s="260">
        <v>182676</v>
      </c>
      <c r="J12" s="260">
        <v>84689</v>
      </c>
      <c r="K12" s="260">
        <v>265594</v>
      </c>
      <c r="L12" s="260">
        <v>175391</v>
      </c>
      <c r="M12" s="260">
        <v>7645</v>
      </c>
      <c r="N12" s="260">
        <v>40422</v>
      </c>
    </row>
    <row r="13" spans="1:14" ht="20.100000000000001" customHeight="1">
      <c r="A13" s="205" t="s">
        <v>679</v>
      </c>
      <c r="B13" s="312">
        <f t="shared" si="1"/>
        <v>617304</v>
      </c>
      <c r="C13" s="262">
        <v>134086</v>
      </c>
      <c r="D13" s="262">
        <v>59762</v>
      </c>
      <c r="E13" s="313">
        <v>49757</v>
      </c>
      <c r="F13" s="262">
        <v>33227</v>
      </c>
      <c r="G13" s="262">
        <v>78300</v>
      </c>
      <c r="H13" s="262">
        <v>48815</v>
      </c>
      <c r="I13" s="262">
        <v>62456</v>
      </c>
      <c r="J13" s="262">
        <v>33206</v>
      </c>
      <c r="K13" s="262">
        <v>67283</v>
      </c>
      <c r="L13" s="262">
        <v>50131</v>
      </c>
      <c r="M13" s="262">
        <v>8</v>
      </c>
      <c r="N13" s="262">
        <v>273</v>
      </c>
    </row>
    <row r="14" spans="1:14" ht="20.100000000000001" customHeight="1">
      <c r="A14" s="205" t="s">
        <v>680</v>
      </c>
      <c r="B14" s="312">
        <f t="shared" si="1"/>
        <v>102604</v>
      </c>
      <c r="C14" s="262">
        <v>26778</v>
      </c>
      <c r="D14" s="262">
        <v>9819</v>
      </c>
      <c r="E14" s="313">
        <v>6774</v>
      </c>
      <c r="F14" s="262">
        <v>6451</v>
      </c>
      <c r="G14" s="262">
        <v>10303</v>
      </c>
      <c r="H14" s="262">
        <v>6333</v>
      </c>
      <c r="I14" s="262">
        <v>8976</v>
      </c>
      <c r="J14" s="262">
        <v>5833</v>
      </c>
      <c r="K14" s="262">
        <v>13176</v>
      </c>
      <c r="L14" s="262">
        <v>8161</v>
      </c>
      <c r="M14" s="262"/>
      <c r="N14" s="262"/>
    </row>
    <row r="15" spans="1:14" ht="20.100000000000001" customHeight="1">
      <c r="A15" s="205" t="s">
        <v>681</v>
      </c>
      <c r="B15" s="312">
        <f t="shared" si="1"/>
        <v>199713</v>
      </c>
      <c r="C15" s="262">
        <v>40969</v>
      </c>
      <c r="D15" s="262">
        <v>18897</v>
      </c>
      <c r="E15" s="313">
        <v>16191</v>
      </c>
      <c r="F15" s="262">
        <v>11708</v>
      </c>
      <c r="G15" s="262">
        <v>18846</v>
      </c>
      <c r="H15" s="262">
        <v>15629</v>
      </c>
      <c r="I15" s="262">
        <v>20514</v>
      </c>
      <c r="J15" s="262">
        <v>11545</v>
      </c>
      <c r="K15" s="262">
        <v>28736</v>
      </c>
      <c r="L15" s="262">
        <v>16678</v>
      </c>
      <c r="M15" s="262">
        <v>0</v>
      </c>
      <c r="N15" s="262">
        <v>0</v>
      </c>
    </row>
    <row r="16" spans="1:14" ht="20.100000000000001" customHeight="1">
      <c r="A16" s="205" t="s">
        <v>682</v>
      </c>
      <c r="B16" s="312">
        <f t="shared" si="1"/>
        <v>3251</v>
      </c>
      <c r="C16" s="262">
        <v>1022</v>
      </c>
      <c r="D16" s="262">
        <v>409</v>
      </c>
      <c r="E16" s="313">
        <v>195</v>
      </c>
      <c r="F16" s="262">
        <v>0</v>
      </c>
      <c r="G16" s="262">
        <v>156</v>
      </c>
      <c r="H16" s="262">
        <v>0</v>
      </c>
      <c r="I16" s="262">
        <v>163</v>
      </c>
      <c r="J16" s="262">
        <v>0</v>
      </c>
      <c r="K16" s="262">
        <v>510</v>
      </c>
      <c r="L16" s="262">
        <v>796</v>
      </c>
      <c r="M16" s="262">
        <v>0</v>
      </c>
      <c r="N16" s="262">
        <v>0</v>
      </c>
    </row>
    <row r="17" spans="1:14" ht="20.100000000000001" customHeight="1">
      <c r="A17" s="205" t="s">
        <v>683</v>
      </c>
      <c r="B17" s="312">
        <f t="shared" si="1"/>
        <v>124873</v>
      </c>
      <c r="C17" s="262">
        <v>28562</v>
      </c>
      <c r="D17" s="262">
        <v>13470</v>
      </c>
      <c r="E17" s="313">
        <v>9992</v>
      </c>
      <c r="F17" s="262">
        <v>7142</v>
      </c>
      <c r="G17" s="262">
        <v>14250</v>
      </c>
      <c r="H17" s="262">
        <v>10208</v>
      </c>
      <c r="I17" s="262">
        <v>11632</v>
      </c>
      <c r="J17" s="262">
        <v>4915</v>
      </c>
      <c r="K17" s="262">
        <v>14284</v>
      </c>
      <c r="L17" s="262">
        <v>10191</v>
      </c>
      <c r="M17" s="262">
        <v>227</v>
      </c>
      <c r="N17" s="262">
        <v>0</v>
      </c>
    </row>
    <row r="18" spans="1:14" ht="20.100000000000001" customHeight="1">
      <c r="A18" s="205" t="s">
        <v>684</v>
      </c>
      <c r="B18" s="312">
        <f t="shared" si="1"/>
        <v>85806</v>
      </c>
      <c r="C18" s="262">
        <v>11624</v>
      </c>
      <c r="D18" s="262">
        <v>5001</v>
      </c>
      <c r="E18" s="313">
        <v>4351</v>
      </c>
      <c r="F18" s="262">
        <v>3346</v>
      </c>
      <c r="G18" s="262">
        <v>6267</v>
      </c>
      <c r="H18" s="262">
        <v>4339</v>
      </c>
      <c r="I18" s="262">
        <v>4284</v>
      </c>
      <c r="J18" s="262">
        <v>2808</v>
      </c>
      <c r="K18" s="262">
        <v>7341</v>
      </c>
      <c r="L18" s="262">
        <v>4553</v>
      </c>
      <c r="M18" s="262">
        <v>1427</v>
      </c>
      <c r="N18" s="262">
        <v>30465</v>
      </c>
    </row>
    <row r="19" spans="1:14" ht="20.100000000000001" customHeight="1">
      <c r="A19" s="205" t="s">
        <v>685</v>
      </c>
      <c r="B19" s="312">
        <f t="shared" si="1"/>
        <v>8288</v>
      </c>
      <c r="C19" s="262">
        <v>1794</v>
      </c>
      <c r="D19" s="262">
        <v>1210</v>
      </c>
      <c r="E19" s="313">
        <v>1154</v>
      </c>
      <c r="F19" s="262">
        <v>1166</v>
      </c>
      <c r="G19" s="262">
        <v>1434</v>
      </c>
      <c r="H19" s="262">
        <v>0</v>
      </c>
      <c r="I19" s="262"/>
      <c r="J19" s="262"/>
      <c r="K19" s="262">
        <v>1530</v>
      </c>
      <c r="L19" s="262"/>
      <c r="M19" s="262"/>
      <c r="N19" s="262"/>
    </row>
    <row r="20" spans="1:14" ht="20.100000000000001" customHeight="1">
      <c r="A20" s="205" t="s">
        <v>686</v>
      </c>
      <c r="B20" s="312">
        <f t="shared" si="1"/>
        <v>164556</v>
      </c>
      <c r="C20" s="262">
        <v>23832</v>
      </c>
      <c r="D20" s="262">
        <v>13486</v>
      </c>
      <c r="E20" s="313">
        <v>7044</v>
      </c>
      <c r="F20" s="262">
        <v>9435</v>
      </c>
      <c r="G20" s="262">
        <v>39439</v>
      </c>
      <c r="H20" s="262">
        <v>21694</v>
      </c>
      <c r="I20" s="262">
        <v>9715</v>
      </c>
      <c r="J20" s="262">
        <v>5353</v>
      </c>
      <c r="K20" s="262">
        <v>20589</v>
      </c>
      <c r="L20" s="262">
        <v>13969</v>
      </c>
      <c r="M20" s="262"/>
      <c r="N20" s="262"/>
    </row>
    <row r="21" spans="1:14" ht="20.100000000000001" customHeight="1">
      <c r="A21" s="205" t="s">
        <v>687</v>
      </c>
      <c r="B21" s="312">
        <f t="shared" si="1"/>
        <v>2104</v>
      </c>
      <c r="C21" s="262"/>
      <c r="D21" s="262"/>
      <c r="E21" s="313"/>
      <c r="F21" s="262">
        <v>179</v>
      </c>
      <c r="G21" s="262">
        <v>113</v>
      </c>
      <c r="H21" s="262">
        <v>106</v>
      </c>
      <c r="I21" s="262">
        <v>777</v>
      </c>
      <c r="J21" s="262"/>
      <c r="K21" s="262">
        <v>233</v>
      </c>
      <c r="L21" s="262">
        <v>696</v>
      </c>
      <c r="M21" s="262"/>
      <c r="N21" s="262"/>
    </row>
    <row r="22" spans="1:14" ht="20.100000000000001" customHeight="1">
      <c r="A22" s="205" t="s">
        <v>688</v>
      </c>
      <c r="B22" s="312">
        <f t="shared" si="1"/>
        <v>111333</v>
      </c>
      <c r="C22" s="262">
        <v>27591</v>
      </c>
      <c r="D22" s="262">
        <v>12146</v>
      </c>
      <c r="E22" s="313">
        <v>6358</v>
      </c>
      <c r="F22" s="262">
        <v>3213</v>
      </c>
      <c r="G22" s="262">
        <v>15620</v>
      </c>
      <c r="H22" s="262">
        <v>7610</v>
      </c>
      <c r="I22" s="262">
        <v>7230</v>
      </c>
      <c r="J22" s="262">
        <v>2522</v>
      </c>
      <c r="K22" s="262">
        <v>15025</v>
      </c>
      <c r="L22" s="262">
        <v>7979</v>
      </c>
      <c r="M22" s="262">
        <v>1717</v>
      </c>
      <c r="N22" s="262">
        <v>4322</v>
      </c>
    </row>
    <row r="23" spans="1:14" ht="20.100000000000001" customHeight="1">
      <c r="A23" s="205" t="s">
        <v>689</v>
      </c>
      <c r="B23" s="312">
        <f t="shared" si="1"/>
        <v>192</v>
      </c>
      <c r="C23" s="262">
        <v>35</v>
      </c>
      <c r="D23" s="262">
        <v>15</v>
      </c>
      <c r="E23" s="313">
        <v>20</v>
      </c>
      <c r="F23" s="262">
        <v>13</v>
      </c>
      <c r="G23" s="262">
        <v>15</v>
      </c>
      <c r="H23" s="262">
        <v>10</v>
      </c>
      <c r="I23" s="262">
        <v>24</v>
      </c>
      <c r="J23" s="262">
        <v>25</v>
      </c>
      <c r="K23" s="262">
        <v>20</v>
      </c>
      <c r="L23" s="262">
        <v>15</v>
      </c>
      <c r="M23" s="262"/>
      <c r="N23" s="262"/>
    </row>
    <row r="24" spans="1:14" ht="20.100000000000001" customHeight="1">
      <c r="A24" s="205" t="s">
        <v>690</v>
      </c>
      <c r="B24" s="312">
        <f t="shared" si="1"/>
        <v>4987</v>
      </c>
      <c r="C24" s="262">
        <v>473</v>
      </c>
      <c r="D24" s="262">
        <v>258</v>
      </c>
      <c r="E24" s="313">
        <v>269</v>
      </c>
      <c r="F24" s="262">
        <v>566</v>
      </c>
      <c r="G24" s="262">
        <v>645</v>
      </c>
      <c r="H24" s="262">
        <v>382</v>
      </c>
      <c r="I24" s="262">
        <v>507</v>
      </c>
      <c r="J24" s="262">
        <v>293</v>
      </c>
      <c r="K24" s="262">
        <v>963</v>
      </c>
      <c r="L24" s="262">
        <v>516</v>
      </c>
      <c r="M24" s="262">
        <v>30</v>
      </c>
      <c r="N24" s="262">
        <v>85</v>
      </c>
    </row>
    <row r="25" spans="1:14" ht="20.100000000000001" customHeight="1">
      <c r="A25" s="205" t="s">
        <v>691</v>
      </c>
      <c r="B25" s="312">
        <f t="shared" si="1"/>
        <v>224862</v>
      </c>
      <c r="C25" s="262">
        <v>55370</v>
      </c>
      <c r="D25" s="262">
        <v>21447</v>
      </c>
      <c r="E25" s="313">
        <v>14288</v>
      </c>
      <c r="F25" s="262">
        <v>5968</v>
      </c>
      <c r="G25" s="262">
        <v>28299</v>
      </c>
      <c r="H25" s="262">
        <v>18698</v>
      </c>
      <c r="I25" s="262">
        <v>19328</v>
      </c>
      <c r="J25" s="262">
        <v>4342</v>
      </c>
      <c r="K25" s="262">
        <v>30681</v>
      </c>
      <c r="L25" s="262">
        <v>19935</v>
      </c>
      <c r="M25" s="262">
        <v>3713</v>
      </c>
      <c r="N25" s="262">
        <v>2793</v>
      </c>
    </row>
    <row r="26" spans="1:14" ht="20.100000000000001" customHeight="1">
      <c r="A26" s="205" t="s">
        <v>692</v>
      </c>
      <c r="B26" s="312">
        <f t="shared" si="1"/>
        <v>202987</v>
      </c>
      <c r="C26" s="262">
        <v>63549</v>
      </c>
      <c r="D26" s="262">
        <v>21824</v>
      </c>
      <c r="E26" s="313">
        <v>14373</v>
      </c>
      <c r="F26" s="262">
        <v>5205</v>
      </c>
      <c r="G26" s="262">
        <v>15570</v>
      </c>
      <c r="H26" s="262">
        <v>12125</v>
      </c>
      <c r="I26" s="262">
        <v>15576</v>
      </c>
      <c r="J26" s="262">
        <v>4739</v>
      </c>
      <c r="K26" s="262">
        <v>31547</v>
      </c>
      <c r="L26" s="262">
        <v>16029</v>
      </c>
      <c r="M26" s="262">
        <v>430</v>
      </c>
      <c r="N26" s="262">
        <v>2020</v>
      </c>
    </row>
    <row r="27" spans="1:14" ht="20.100000000000001" customHeight="1">
      <c r="A27" s="205" t="s">
        <v>693</v>
      </c>
      <c r="B27" s="312">
        <f t="shared" si="1"/>
        <v>34693</v>
      </c>
      <c r="C27" s="262">
        <v>12473</v>
      </c>
      <c r="D27" s="262">
        <v>2875</v>
      </c>
      <c r="E27" s="313">
        <v>1531</v>
      </c>
      <c r="F27" s="262">
        <v>1384</v>
      </c>
      <c r="G27" s="262">
        <v>4085</v>
      </c>
      <c r="H27" s="262">
        <v>4911</v>
      </c>
      <c r="I27" s="262">
        <v>2497</v>
      </c>
      <c r="J27" s="262">
        <v>494</v>
      </c>
      <c r="K27" s="262">
        <v>2719</v>
      </c>
      <c r="L27" s="262">
        <v>1724</v>
      </c>
      <c r="M27" s="262"/>
      <c r="N27" s="262"/>
    </row>
    <row r="28" spans="1:14" ht="20.100000000000001" customHeight="1">
      <c r="A28" s="205" t="s">
        <v>694</v>
      </c>
      <c r="B28" s="312">
        <f t="shared" si="1"/>
        <v>90050</v>
      </c>
      <c r="C28" s="262"/>
      <c r="D28" s="262"/>
      <c r="E28" s="313">
        <v>4897</v>
      </c>
      <c r="F28" s="262">
        <v>9171</v>
      </c>
      <c r="G28" s="262">
        <v>14786</v>
      </c>
      <c r="H28" s="262">
        <v>16573</v>
      </c>
      <c r="I28" s="262">
        <v>9367</v>
      </c>
      <c r="J28" s="262">
        <v>6641</v>
      </c>
      <c r="K28" s="262">
        <v>14340</v>
      </c>
      <c r="L28" s="262">
        <v>13718</v>
      </c>
      <c r="M28" s="262">
        <v>93</v>
      </c>
      <c r="N28" s="262">
        <v>464</v>
      </c>
    </row>
    <row r="29" spans="1:14" ht="20.100000000000001" customHeight="1">
      <c r="A29" s="205" t="s">
        <v>695</v>
      </c>
      <c r="B29" s="312">
        <f t="shared" si="1"/>
        <v>90896</v>
      </c>
      <c r="C29" s="262">
        <v>19480</v>
      </c>
      <c r="D29" s="262">
        <v>10955</v>
      </c>
      <c r="E29" s="313">
        <v>7105</v>
      </c>
      <c r="F29" s="262">
        <v>2910</v>
      </c>
      <c r="G29" s="262">
        <v>9202</v>
      </c>
      <c r="H29" s="262">
        <v>6624</v>
      </c>
      <c r="I29" s="262">
        <v>9130</v>
      </c>
      <c r="J29" s="262">
        <v>1173</v>
      </c>
      <c r="K29" s="262">
        <v>14817</v>
      </c>
      <c r="L29" s="262">
        <v>9500</v>
      </c>
      <c r="M29" s="262"/>
      <c r="N29" s="262"/>
    </row>
    <row r="30" spans="1:14" ht="20.100000000000001" customHeight="1">
      <c r="A30" s="205" t="s">
        <v>696</v>
      </c>
      <c r="B30" s="312">
        <f t="shared" si="1"/>
        <v>0</v>
      </c>
      <c r="C30" s="262"/>
      <c r="D30" s="262"/>
      <c r="E30" s="313"/>
      <c r="F30" s="262">
        <v>0</v>
      </c>
      <c r="G30" s="262">
        <v>0</v>
      </c>
      <c r="H30" s="262">
        <v>0</v>
      </c>
      <c r="I30" s="262"/>
      <c r="J30" s="262"/>
      <c r="K30" s="262"/>
      <c r="L30" s="262"/>
      <c r="M30" s="262"/>
      <c r="N30" s="262"/>
    </row>
    <row r="31" spans="1:14" ht="20.100000000000001" customHeight="1">
      <c r="A31" s="205" t="s">
        <v>697</v>
      </c>
      <c r="B31" s="312">
        <f t="shared" si="1"/>
        <v>8635</v>
      </c>
      <c r="C31" s="262">
        <v>5476</v>
      </c>
      <c r="D31" s="262"/>
      <c r="E31" s="313"/>
      <c r="F31" s="262">
        <v>0</v>
      </c>
      <c r="G31" s="262">
        <v>1925</v>
      </c>
      <c r="H31" s="262">
        <v>1234</v>
      </c>
      <c r="I31" s="262"/>
      <c r="J31" s="262"/>
      <c r="K31" s="262"/>
      <c r="L31" s="262"/>
      <c r="M31" s="262"/>
      <c r="N31" s="262"/>
    </row>
    <row r="32" spans="1:14" ht="20.100000000000001" customHeight="1">
      <c r="A32" s="205" t="s">
        <v>698</v>
      </c>
      <c r="B32" s="312">
        <f t="shared" si="1"/>
        <v>1806</v>
      </c>
      <c r="C32" s="262"/>
      <c r="D32" s="262"/>
      <c r="E32" s="313"/>
      <c r="F32" s="262">
        <v>0</v>
      </c>
      <c r="G32" s="262">
        <v>1300</v>
      </c>
      <c r="H32" s="262">
        <v>506</v>
      </c>
      <c r="I32" s="262"/>
      <c r="J32" s="262"/>
      <c r="K32" s="262"/>
      <c r="L32" s="262"/>
      <c r="M32" s="262"/>
      <c r="N32" s="262"/>
    </row>
    <row r="33" spans="1:15" ht="20.100000000000001" customHeight="1">
      <c r="A33" s="205" t="s">
        <v>699</v>
      </c>
      <c r="B33" s="312">
        <f t="shared" si="1"/>
        <v>1510</v>
      </c>
      <c r="C33" s="262"/>
      <c r="D33" s="262"/>
      <c r="E33" s="313"/>
      <c r="F33" s="262">
        <v>0</v>
      </c>
      <c r="G33" s="262">
        <v>0</v>
      </c>
      <c r="H33" s="262">
        <v>1510</v>
      </c>
      <c r="I33" s="262"/>
      <c r="J33" s="262"/>
      <c r="K33" s="262"/>
      <c r="L33" s="262"/>
      <c r="M33" s="262"/>
      <c r="N33" s="262"/>
    </row>
    <row r="34" spans="1:15" ht="20.100000000000001" customHeight="1">
      <c r="A34" s="205" t="s">
        <v>700</v>
      </c>
      <c r="B34" s="312">
        <f t="shared" si="1"/>
        <v>12400</v>
      </c>
      <c r="C34" s="262">
        <v>2500</v>
      </c>
      <c r="D34" s="262">
        <v>1000</v>
      </c>
      <c r="E34" s="313">
        <v>1200</v>
      </c>
      <c r="F34" s="262">
        <v>1500</v>
      </c>
      <c r="G34" s="262">
        <v>1800</v>
      </c>
      <c r="H34" s="262">
        <v>500</v>
      </c>
      <c r="I34" s="262">
        <v>500</v>
      </c>
      <c r="J34" s="262">
        <v>800</v>
      </c>
      <c r="K34" s="262">
        <v>1800</v>
      </c>
      <c r="L34" s="262">
        <v>800</v>
      </c>
      <c r="M34" s="262"/>
      <c r="N34" s="262"/>
    </row>
    <row r="35" spans="1:15" ht="20.100000000000001" customHeight="1">
      <c r="A35" s="201" t="s">
        <v>701</v>
      </c>
      <c r="B35" s="312">
        <f t="shared" si="1"/>
        <v>576789</v>
      </c>
      <c r="C35" s="260">
        <v>122356</v>
      </c>
      <c r="D35" s="260">
        <v>40694</v>
      </c>
      <c r="E35" s="260">
        <v>50007</v>
      </c>
      <c r="F35" s="260">
        <v>27085</v>
      </c>
      <c r="G35" s="260">
        <v>62944</v>
      </c>
      <c r="H35" s="260">
        <v>39299</v>
      </c>
      <c r="I35" s="260">
        <v>40960</v>
      </c>
      <c r="J35" s="260">
        <v>25366</v>
      </c>
      <c r="K35" s="260">
        <v>47204</v>
      </c>
      <c r="L35" s="260">
        <v>66851</v>
      </c>
      <c r="M35" s="260">
        <v>36601</v>
      </c>
      <c r="N35" s="260">
        <v>17422</v>
      </c>
      <c r="O35" s="314"/>
    </row>
  </sheetData>
  <mergeCells count="15">
    <mergeCell ref="N3:N4"/>
    <mergeCell ref="J3:J4"/>
    <mergeCell ref="K3:K4"/>
    <mergeCell ref="L3:L4"/>
    <mergeCell ref="M3:M4"/>
    <mergeCell ref="I3:I4"/>
    <mergeCell ref="E3:E4"/>
    <mergeCell ref="F3:F4"/>
    <mergeCell ref="G3:G4"/>
    <mergeCell ref="H3:H4"/>
    <mergeCell ref="A1:N1"/>
    <mergeCell ref="A2:N2"/>
    <mergeCell ref="B3:B4"/>
    <mergeCell ref="C3:C4"/>
    <mergeCell ref="D3:D4"/>
  </mergeCells>
  <phoneticPr fontId="50" type="noConversion"/>
  <printOptions horizontalCentered="1"/>
  <pageMargins left="0.74803149606299213" right="0.47244094488188981" top="0.98425196850393704" bottom="0.98425196850393704" header="0.51181102362204722" footer="0.51181102362204722"/>
  <pageSetup paperSize="9" scale="69" firstPageNumber="33" fitToHeight="0" orientation="landscape" useFirstPageNumber="1" r:id="rId1"/>
  <headerFooter>
    <oddFooter>&amp;C&amp;14- &amp;P -</oddFooter>
  </headerFooter>
  <drawing r:id="rId2"/>
</worksheet>
</file>

<file path=xl/worksheets/sheet13.xml><?xml version="1.0" encoding="utf-8"?>
<worksheet xmlns="http://schemas.openxmlformats.org/spreadsheetml/2006/main" xmlns:r="http://schemas.openxmlformats.org/officeDocument/2006/relationships">
  <dimension ref="A1:F25"/>
  <sheetViews>
    <sheetView view="pageBreakPreview" topLeftCell="A4" zoomScaleSheetLayoutView="100" workbookViewId="0">
      <selection activeCell="D22" sqref="D22"/>
    </sheetView>
  </sheetViews>
  <sheetFormatPr defaultColWidth="8" defaultRowHeight="14.25"/>
  <cols>
    <col min="1" max="1" width="40.875" style="156" customWidth="1"/>
    <col min="2" max="2" width="12.75" style="156" customWidth="1"/>
    <col min="3" max="3" width="10.75" style="156" customWidth="1"/>
    <col min="4" max="4" width="12.125" style="156" customWidth="1"/>
    <col min="5" max="5" width="11.875" style="198" customWidth="1"/>
    <col min="6" max="6" width="13.625" style="156" customWidth="1"/>
    <col min="7" max="16384" width="8" style="156"/>
  </cols>
  <sheetData>
    <row r="1" spans="1:6" ht="42" customHeight="1">
      <c r="A1" s="416" t="s">
        <v>702</v>
      </c>
      <c r="B1" s="416"/>
      <c r="C1" s="416"/>
      <c r="D1" s="416"/>
      <c r="E1" s="416"/>
      <c r="F1" s="416"/>
    </row>
    <row r="2" spans="1:6" s="185" customFormat="1" ht="30" customHeight="1">
      <c r="A2" s="156" t="s">
        <v>703</v>
      </c>
      <c r="E2" s="187"/>
      <c r="F2" s="281" t="s">
        <v>160</v>
      </c>
    </row>
    <row r="3" spans="1:6" s="185" customFormat="1" ht="35.1" customHeight="1">
      <c r="A3" s="470" t="s">
        <v>46</v>
      </c>
      <c r="B3" s="471" t="s">
        <v>47</v>
      </c>
      <c r="C3" s="468" t="s">
        <v>48</v>
      </c>
      <c r="D3" s="469"/>
      <c r="E3" s="422" t="s">
        <v>704</v>
      </c>
      <c r="F3" s="473" t="s">
        <v>705</v>
      </c>
    </row>
    <row r="4" spans="1:6" s="185" customFormat="1" ht="35.1" customHeight="1">
      <c r="A4" s="470"/>
      <c r="B4" s="471"/>
      <c r="C4" s="162" t="s">
        <v>53</v>
      </c>
      <c r="D4" s="282" t="s">
        <v>161</v>
      </c>
      <c r="E4" s="472"/>
      <c r="F4" s="474"/>
    </row>
    <row r="5" spans="1:6" s="185" customFormat="1" ht="35.1" customHeight="1">
      <c r="A5" s="296" t="s">
        <v>706</v>
      </c>
      <c r="B5" s="297"/>
      <c r="C5" s="298"/>
      <c r="D5" s="297"/>
      <c r="E5" s="299"/>
      <c r="F5" s="168"/>
    </row>
    <row r="6" spans="1:6" s="185" customFormat="1" ht="35.1" customHeight="1">
      <c r="A6" s="296" t="s">
        <v>707</v>
      </c>
      <c r="B6" s="300"/>
      <c r="C6" s="298"/>
      <c r="D6" s="300"/>
      <c r="E6" s="299"/>
      <c r="F6" s="168"/>
    </row>
    <row r="7" spans="1:6" s="185" customFormat="1" ht="35.1" customHeight="1">
      <c r="A7" s="296" t="s">
        <v>708</v>
      </c>
      <c r="B7" s="300"/>
      <c r="C7" s="298"/>
      <c r="D7" s="300"/>
      <c r="E7" s="299"/>
      <c r="F7" s="168"/>
    </row>
    <row r="8" spans="1:6" s="185" customFormat="1" ht="35.1" customHeight="1">
      <c r="A8" s="296" t="s">
        <v>709</v>
      </c>
      <c r="B8" s="301">
        <v>685181</v>
      </c>
      <c r="C8" s="298">
        <v>380000</v>
      </c>
      <c r="D8" s="301">
        <v>671166</v>
      </c>
      <c r="E8" s="299">
        <f>(D8/B8-1)*100</f>
        <v>-2.0454449262311698</v>
      </c>
      <c r="F8" s="168"/>
    </row>
    <row r="9" spans="1:6" s="185" customFormat="1" ht="35.1" customHeight="1">
      <c r="A9" s="252" t="s">
        <v>710</v>
      </c>
      <c r="B9" s="302">
        <v>20754</v>
      </c>
      <c r="C9" s="298">
        <v>25000</v>
      </c>
      <c r="D9" s="302">
        <v>30225</v>
      </c>
      <c r="E9" s="299">
        <f t="shared" ref="E9:E15" si="0">(D9/B9-1)*100</f>
        <v>45.634576467187003</v>
      </c>
      <c r="F9" s="168"/>
    </row>
    <row r="10" spans="1:6" s="185" customFormat="1" ht="35.1" customHeight="1">
      <c r="A10" s="252" t="s">
        <v>711</v>
      </c>
      <c r="B10" s="302">
        <v>1085</v>
      </c>
      <c r="C10" s="298"/>
      <c r="D10" s="302">
        <v>913</v>
      </c>
      <c r="E10" s="299">
        <f t="shared" si="0"/>
        <v>-15.852534562212</v>
      </c>
      <c r="F10" s="168"/>
    </row>
    <row r="11" spans="1:6" s="185" customFormat="1" ht="35.1" customHeight="1">
      <c r="A11" s="252" t="s">
        <v>712</v>
      </c>
      <c r="B11" s="302">
        <v>4384</v>
      </c>
      <c r="C11" s="298">
        <v>6000</v>
      </c>
      <c r="D11" s="302">
        <v>4117</v>
      </c>
      <c r="E11" s="299">
        <f t="shared" si="0"/>
        <v>-6.09032846715328</v>
      </c>
      <c r="F11" s="168"/>
    </row>
    <row r="12" spans="1:6" s="185" customFormat="1" ht="35.1" customHeight="1">
      <c r="A12" s="252" t="s">
        <v>713</v>
      </c>
      <c r="B12" s="303"/>
      <c r="C12" s="298"/>
      <c r="D12" s="303"/>
      <c r="E12" s="299"/>
      <c r="F12" s="277"/>
    </row>
    <row r="13" spans="1:6" s="185" customFormat="1" ht="35.1" customHeight="1">
      <c r="A13" s="278" t="s">
        <v>714</v>
      </c>
      <c r="B13" s="304">
        <v>3775</v>
      </c>
      <c r="C13" s="298"/>
      <c r="D13" s="304">
        <v>3216</v>
      </c>
      <c r="E13" s="299">
        <f t="shared" si="0"/>
        <v>-14.8079470198676</v>
      </c>
      <c r="F13" s="168"/>
    </row>
    <row r="14" spans="1:6" s="185" customFormat="1" ht="35.1" customHeight="1">
      <c r="A14" s="305" t="s">
        <v>715</v>
      </c>
      <c r="B14" s="304">
        <v>1370</v>
      </c>
      <c r="C14" s="298">
        <v>9000</v>
      </c>
      <c r="D14" s="304">
        <v>2070</v>
      </c>
      <c r="E14" s="299">
        <f t="shared" si="0"/>
        <v>51.0948905109489</v>
      </c>
      <c r="F14" s="277"/>
    </row>
    <row r="15" spans="1:6" s="185" customFormat="1" ht="35.1" customHeight="1">
      <c r="A15" s="247" t="s">
        <v>716</v>
      </c>
      <c r="B15" s="306">
        <f>SUM(B5:B14)</f>
        <v>716549</v>
      </c>
      <c r="C15" s="306">
        <v>420000</v>
      </c>
      <c r="D15" s="306">
        <f>SUM(D5:D14)</f>
        <v>711707</v>
      </c>
      <c r="E15" s="307">
        <f t="shared" si="0"/>
        <v>-0.67573885386763599</v>
      </c>
      <c r="F15" s="168"/>
    </row>
    <row r="16" spans="1:6" s="185" customFormat="1" ht="35.1" customHeight="1">
      <c r="A16" s="247"/>
      <c r="B16" s="298"/>
      <c r="C16" s="298"/>
      <c r="D16" s="298"/>
      <c r="E16" s="308"/>
      <c r="F16" s="168"/>
    </row>
    <row r="17" spans="1:6" s="185" customFormat="1" ht="35.1" customHeight="1">
      <c r="A17" s="252" t="s">
        <v>717</v>
      </c>
      <c r="B17" s="298">
        <v>67265</v>
      </c>
      <c r="C17" s="298">
        <v>30000</v>
      </c>
      <c r="D17" s="298">
        <v>77552</v>
      </c>
      <c r="E17" s="308"/>
      <c r="F17" s="168"/>
    </row>
    <row r="18" spans="1:6" s="264" customFormat="1" ht="35.1" customHeight="1">
      <c r="A18" s="252" t="s">
        <v>628</v>
      </c>
      <c r="B18" s="298">
        <v>28311</v>
      </c>
      <c r="C18" s="298"/>
      <c r="D18" s="298">
        <v>134833</v>
      </c>
      <c r="E18" s="308"/>
      <c r="F18" s="309"/>
    </row>
    <row r="19" spans="1:6" s="264" customFormat="1" ht="35.1" customHeight="1">
      <c r="A19" s="252" t="s">
        <v>718</v>
      </c>
      <c r="B19" s="298"/>
      <c r="C19" s="298"/>
      <c r="D19" s="298"/>
      <c r="E19" s="308"/>
      <c r="F19" s="309"/>
    </row>
    <row r="20" spans="1:6" s="185" customFormat="1" ht="35.1" customHeight="1">
      <c r="A20" s="252" t="s">
        <v>630</v>
      </c>
      <c r="B20" s="298">
        <v>227600</v>
      </c>
      <c r="C20" s="298"/>
      <c r="D20" s="298">
        <v>286602</v>
      </c>
      <c r="E20" s="308"/>
      <c r="F20" s="168"/>
    </row>
    <row r="21" spans="1:6" s="185" customFormat="1" ht="35.1" customHeight="1">
      <c r="A21" s="252" t="s">
        <v>719</v>
      </c>
      <c r="B21" s="298">
        <v>8846</v>
      </c>
      <c r="C21" s="298"/>
      <c r="D21" s="298">
        <v>9238</v>
      </c>
      <c r="E21" s="308"/>
      <c r="F21" s="168"/>
    </row>
    <row r="22" spans="1:6" s="185" customFormat="1" ht="35.1" customHeight="1">
      <c r="A22" s="248"/>
      <c r="B22" s="298"/>
      <c r="C22" s="298"/>
      <c r="D22" s="298"/>
      <c r="E22" s="308"/>
      <c r="F22" s="168"/>
    </row>
    <row r="23" spans="1:6" s="185" customFormat="1" ht="35.1" customHeight="1">
      <c r="A23" s="248"/>
      <c r="B23" s="298"/>
      <c r="C23" s="298"/>
      <c r="D23" s="298"/>
      <c r="E23" s="308"/>
      <c r="F23" s="168"/>
    </row>
    <row r="24" spans="1:6" s="185" customFormat="1" ht="35.1" customHeight="1">
      <c r="A24" s="247" t="s">
        <v>720</v>
      </c>
      <c r="B24" s="306">
        <f>B15+B17+B19+B20+B21+B18</f>
        <v>1048571</v>
      </c>
      <c r="C24" s="306">
        <v>450000</v>
      </c>
      <c r="D24" s="306">
        <f>D15+D17+D19+D20+D21+D18</f>
        <v>1219932</v>
      </c>
      <c r="E24" s="308"/>
      <c r="F24" s="168"/>
    </row>
    <row r="25" spans="1:6" s="185" customFormat="1" ht="17.100000000000001" customHeight="1">
      <c r="A25" s="156"/>
      <c r="B25" s="156"/>
      <c r="C25" s="156"/>
      <c r="D25" s="310"/>
      <c r="E25" s="187"/>
    </row>
  </sheetData>
  <mergeCells count="6">
    <mergeCell ref="A1:F1"/>
    <mergeCell ref="C3:D3"/>
    <mergeCell ref="A3:A4"/>
    <mergeCell ref="B3:B4"/>
    <mergeCell ref="E3:E4"/>
    <mergeCell ref="F3:F4"/>
  </mergeCells>
  <phoneticPr fontId="50" type="noConversion"/>
  <printOptions horizontalCentered="1"/>
  <pageMargins left="0.19685039370078741" right="0.19685039370078741" top="1.0629921259842521" bottom="0.6692913385826772" header="0.51181102362204722" footer="0.51181102362204722"/>
  <pageSetup paperSize="9" scale="78" firstPageNumber="35" orientation="portrait" useFirstPageNumber="1" r:id="rId1"/>
  <headerFooter scaleWithDoc="0" alignWithMargins="0">
    <oddFooter>&amp;C&amp;15- &amp;P -</oddFooter>
  </headerFooter>
</worksheet>
</file>

<file path=xl/worksheets/sheet14.xml><?xml version="1.0" encoding="utf-8"?>
<worksheet xmlns="http://schemas.openxmlformats.org/spreadsheetml/2006/main" xmlns:r="http://schemas.openxmlformats.org/officeDocument/2006/relationships">
  <dimension ref="A1:G27"/>
  <sheetViews>
    <sheetView view="pageBreakPreview" topLeftCell="A7" zoomScale="110" zoomScaleSheetLayoutView="110" workbookViewId="0">
      <selection activeCell="E22" sqref="E22"/>
    </sheetView>
  </sheetViews>
  <sheetFormatPr defaultColWidth="8" defaultRowHeight="14.25"/>
  <cols>
    <col min="1" max="1" width="30.375" style="156" customWidth="1"/>
    <col min="2" max="4" width="12.125" style="198" customWidth="1"/>
    <col min="5" max="5" width="19.375" style="198" customWidth="1"/>
    <col min="6" max="6" width="18.875" style="156" customWidth="1"/>
    <col min="7" max="16384" width="8" style="156"/>
  </cols>
  <sheetData>
    <row r="1" spans="1:7" ht="28.5" customHeight="1">
      <c r="A1" s="416" t="s">
        <v>721</v>
      </c>
      <c r="B1" s="416"/>
      <c r="C1" s="416"/>
      <c r="D1" s="416"/>
      <c r="E1" s="416"/>
      <c r="F1" s="416"/>
    </row>
    <row r="2" spans="1:7" ht="21.75" customHeight="1">
      <c r="A2" s="156" t="s">
        <v>722</v>
      </c>
      <c r="F2" s="281" t="s">
        <v>160</v>
      </c>
    </row>
    <row r="3" spans="1:7" ht="27" customHeight="1">
      <c r="A3" s="470" t="s">
        <v>46</v>
      </c>
      <c r="B3" s="421" t="s">
        <v>47</v>
      </c>
      <c r="C3" s="418" t="s">
        <v>48</v>
      </c>
      <c r="D3" s="419"/>
      <c r="E3" s="475" t="s">
        <v>51</v>
      </c>
      <c r="F3" s="473" t="s">
        <v>705</v>
      </c>
    </row>
    <row r="4" spans="1:7" ht="28.5" customHeight="1">
      <c r="A4" s="470"/>
      <c r="B4" s="420"/>
      <c r="C4" s="203" t="s">
        <v>53</v>
      </c>
      <c r="D4" s="282" t="s">
        <v>161</v>
      </c>
      <c r="E4" s="472"/>
      <c r="F4" s="474"/>
    </row>
    <row r="5" spans="1:7" ht="30" customHeight="1">
      <c r="A5" s="283" t="s">
        <v>723</v>
      </c>
      <c r="B5" s="175">
        <v>1420</v>
      </c>
      <c r="C5" s="175">
        <v>1500</v>
      </c>
      <c r="D5" s="175">
        <v>475</v>
      </c>
      <c r="E5" s="241">
        <f>(D5/B5-1)*100</f>
        <v>-66.549295774647902</v>
      </c>
      <c r="F5" s="284"/>
    </row>
    <row r="6" spans="1:7" ht="30" customHeight="1">
      <c r="A6" s="283" t="s">
        <v>724</v>
      </c>
      <c r="B6" s="175">
        <v>11393</v>
      </c>
      <c r="C6" s="175">
        <v>12000</v>
      </c>
      <c r="D6" s="175">
        <v>9762</v>
      </c>
      <c r="E6" s="241">
        <f>(D6/B6-1)*100</f>
        <v>-14.315807952251401</v>
      </c>
      <c r="F6" s="285"/>
    </row>
    <row r="7" spans="1:7" ht="30" customHeight="1">
      <c r="A7" s="286" t="s">
        <v>725</v>
      </c>
      <c r="B7" s="175">
        <v>743431</v>
      </c>
      <c r="C7" s="175">
        <v>331751</v>
      </c>
      <c r="D7" s="175">
        <v>640366</v>
      </c>
      <c r="E7" s="241">
        <f>(D7/B7-1)*100</f>
        <v>-13.8634251194798</v>
      </c>
      <c r="F7" s="285"/>
    </row>
    <row r="8" spans="1:7" ht="30" customHeight="1">
      <c r="A8" s="286" t="s">
        <v>726</v>
      </c>
      <c r="B8" s="175"/>
      <c r="C8" s="175"/>
      <c r="D8" s="175">
        <v>700</v>
      </c>
      <c r="E8" s="241"/>
      <c r="F8" s="285"/>
      <c r="G8" s="156" t="s">
        <v>2</v>
      </c>
    </row>
    <row r="9" spans="1:7" ht="30" customHeight="1">
      <c r="A9" s="286" t="s">
        <v>727</v>
      </c>
      <c r="B9" s="175">
        <v>4345</v>
      </c>
      <c r="C9" s="175">
        <v>4500</v>
      </c>
      <c r="D9" s="175">
        <v>100</v>
      </c>
      <c r="E9" s="241">
        <f>(D9/B9-1)*100</f>
        <v>-97.698504027617901</v>
      </c>
      <c r="F9" s="287"/>
    </row>
    <row r="10" spans="1:7" ht="30" customHeight="1">
      <c r="A10" s="286" t="s">
        <v>728</v>
      </c>
      <c r="B10" s="175"/>
      <c r="C10" s="175"/>
      <c r="D10" s="175"/>
      <c r="E10" s="241"/>
      <c r="F10" s="287"/>
    </row>
    <row r="11" spans="1:7" ht="30" customHeight="1">
      <c r="A11" s="286" t="s">
        <v>729</v>
      </c>
      <c r="B11" s="175"/>
      <c r="C11" s="175"/>
      <c r="D11" s="175"/>
      <c r="E11" s="241"/>
      <c r="F11" s="288"/>
    </row>
    <row r="12" spans="1:7" ht="48.95" customHeight="1">
      <c r="A12" s="286" t="s">
        <v>730</v>
      </c>
      <c r="B12" s="175">
        <v>20293</v>
      </c>
      <c r="C12" s="175">
        <v>50000</v>
      </c>
      <c r="D12" s="175">
        <v>27456</v>
      </c>
      <c r="E12" s="241">
        <f>(D12/B12-1)*100</f>
        <v>35.297885970531702</v>
      </c>
      <c r="F12" s="285" t="s">
        <v>731</v>
      </c>
    </row>
    <row r="13" spans="1:7" ht="30" customHeight="1">
      <c r="A13" s="286" t="s">
        <v>732</v>
      </c>
      <c r="B13" s="175">
        <v>253</v>
      </c>
      <c r="C13" s="175">
        <v>249</v>
      </c>
      <c r="D13" s="175">
        <v>313</v>
      </c>
      <c r="E13" s="241">
        <f>(D13/B13-1)*100</f>
        <v>23.715415019762801</v>
      </c>
      <c r="F13" s="285"/>
    </row>
    <row r="14" spans="1:7" ht="60.95" customHeight="1">
      <c r="A14" s="286" t="s">
        <v>733</v>
      </c>
      <c r="B14" s="175">
        <v>44100</v>
      </c>
      <c r="C14" s="175">
        <v>20000</v>
      </c>
      <c r="D14" s="175">
        <v>112373</v>
      </c>
      <c r="E14" s="241">
        <f>(D14/B14-1)*100</f>
        <v>154.814058956916</v>
      </c>
      <c r="F14" s="273" t="s">
        <v>734</v>
      </c>
    </row>
    <row r="15" spans="1:7" ht="30" customHeight="1">
      <c r="A15" s="286" t="s">
        <v>735</v>
      </c>
      <c r="B15" s="175"/>
      <c r="C15" s="175"/>
      <c r="D15" s="175">
        <v>111415</v>
      </c>
      <c r="E15" s="241"/>
      <c r="F15" s="168"/>
    </row>
    <row r="16" spans="1:7" ht="30" customHeight="1">
      <c r="A16" s="247" t="s">
        <v>122</v>
      </c>
      <c r="B16" s="174">
        <f>SUM(B5:B15)</f>
        <v>825235</v>
      </c>
      <c r="C16" s="174">
        <v>420000</v>
      </c>
      <c r="D16" s="174">
        <f>SUM(D5:D15)</f>
        <v>902960</v>
      </c>
      <c r="E16" s="289">
        <f>(D16/B16-1)*100</f>
        <v>9.4185292674207908</v>
      </c>
      <c r="F16" s="168"/>
    </row>
    <row r="17" spans="1:6" ht="30" customHeight="1">
      <c r="A17" s="247"/>
      <c r="B17" s="290"/>
      <c r="C17" s="290"/>
      <c r="D17" s="291"/>
      <c r="E17" s="289"/>
      <c r="F17" s="168"/>
    </row>
    <row r="18" spans="1:6" ht="30" customHeight="1">
      <c r="A18" s="252" t="s">
        <v>736</v>
      </c>
      <c r="B18" s="292"/>
      <c r="C18" s="292"/>
      <c r="D18" s="293"/>
      <c r="E18" s="289"/>
      <c r="F18" s="168"/>
    </row>
    <row r="19" spans="1:6" ht="30" customHeight="1">
      <c r="A19" s="252" t="s">
        <v>737</v>
      </c>
      <c r="B19" s="292"/>
      <c r="C19" s="292"/>
      <c r="D19" s="293"/>
      <c r="E19" s="289"/>
      <c r="F19" s="168"/>
    </row>
    <row r="20" spans="1:6" ht="30" customHeight="1">
      <c r="A20" s="252" t="s">
        <v>738</v>
      </c>
      <c r="B20" s="292">
        <v>118784</v>
      </c>
      <c r="C20" s="292">
        <v>30000</v>
      </c>
      <c r="D20" s="294">
        <v>108237</v>
      </c>
      <c r="E20" s="241"/>
      <c r="F20" s="168"/>
    </row>
    <row r="21" spans="1:6" ht="30" customHeight="1">
      <c r="A21" s="252" t="s">
        <v>739</v>
      </c>
      <c r="B21" s="292"/>
      <c r="C21" s="292"/>
      <c r="D21" s="293"/>
      <c r="E21" s="289"/>
      <c r="F21" s="168"/>
    </row>
    <row r="22" spans="1:6" ht="30" customHeight="1">
      <c r="A22" s="252" t="s">
        <v>740</v>
      </c>
      <c r="B22" s="292">
        <v>27000</v>
      </c>
      <c r="C22" s="292"/>
      <c r="D22" s="294">
        <v>45669</v>
      </c>
      <c r="E22" s="241"/>
      <c r="F22" s="168"/>
    </row>
    <row r="23" spans="1:6" ht="30" customHeight="1">
      <c r="A23" s="252" t="s">
        <v>741</v>
      </c>
      <c r="B23" s="292"/>
      <c r="C23" s="292"/>
      <c r="D23" s="293"/>
      <c r="E23" s="289"/>
      <c r="F23" s="168"/>
    </row>
    <row r="24" spans="1:6" s="242" customFormat="1" ht="30" customHeight="1">
      <c r="A24" s="252" t="s">
        <v>742</v>
      </c>
      <c r="B24" s="292"/>
      <c r="C24" s="292"/>
      <c r="D24" s="293"/>
      <c r="E24" s="289"/>
      <c r="F24" s="168"/>
    </row>
    <row r="25" spans="1:6" ht="30" customHeight="1">
      <c r="A25" s="252"/>
      <c r="B25" s="292"/>
      <c r="C25" s="292"/>
      <c r="D25" s="293"/>
      <c r="E25" s="289"/>
      <c r="F25" s="168"/>
    </row>
    <row r="26" spans="1:6" ht="30" customHeight="1">
      <c r="A26" s="247" t="s">
        <v>743</v>
      </c>
      <c r="B26" s="290">
        <f>B16+B20+B22</f>
        <v>971019</v>
      </c>
      <c r="C26" s="290">
        <v>450000</v>
      </c>
      <c r="D26" s="290">
        <f>D16+D20+D22</f>
        <v>1056866</v>
      </c>
      <c r="E26" s="289"/>
      <c r="F26" s="168"/>
    </row>
    <row r="27" spans="1:6" ht="30" customHeight="1">
      <c r="A27" s="247" t="s">
        <v>637</v>
      </c>
      <c r="B27" s="290">
        <v>77552</v>
      </c>
      <c r="C27" s="290">
        <v>163066</v>
      </c>
      <c r="D27" s="295">
        <v>163066</v>
      </c>
      <c r="E27" s="289"/>
      <c r="F27" s="168"/>
    </row>
  </sheetData>
  <mergeCells count="6">
    <mergeCell ref="A1:F1"/>
    <mergeCell ref="C3:D3"/>
    <mergeCell ref="A3:A4"/>
    <mergeCell ref="B3:B4"/>
    <mergeCell ref="E3:E4"/>
    <mergeCell ref="F3:F4"/>
  </mergeCells>
  <phoneticPr fontId="50" type="noConversion"/>
  <printOptions horizontalCentered="1"/>
  <pageMargins left="0.31496062992125984" right="0.31496062992125984" top="0.94488188976377963" bottom="1.1023622047244095" header="0.51181102362204722" footer="0.6692913385826772"/>
  <pageSetup paperSize="9" scale="73" firstPageNumber="36" orientation="portrait" useFirstPageNumber="1" r:id="rId1"/>
  <headerFooter scaleWithDoc="0" alignWithMargins="0">
    <oddFooter>&amp;C&amp;15- &amp;P -</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M65"/>
  <sheetViews>
    <sheetView view="pageBreakPreview" zoomScale="90" zoomScaleSheetLayoutView="90" workbookViewId="0">
      <selection activeCell="F63" sqref="F63"/>
    </sheetView>
  </sheetViews>
  <sheetFormatPr defaultColWidth="8" defaultRowHeight="14.25"/>
  <cols>
    <col min="1" max="1" width="40" style="156" customWidth="1"/>
    <col min="2" max="2" width="9.875" style="198" customWidth="1"/>
    <col min="3" max="3" width="10.375" style="265" customWidth="1"/>
    <col min="4" max="4" width="10.625" style="265" customWidth="1"/>
    <col min="5" max="5" width="9.125" style="266" hidden="1" customWidth="1"/>
    <col min="6" max="6" width="12.5" style="267" customWidth="1"/>
    <col min="7" max="7" width="17" style="156" customWidth="1"/>
    <col min="8" max="10" width="8" style="156"/>
    <col min="11" max="11" width="9.25" style="156" customWidth="1"/>
    <col min="12" max="12" width="8" style="156"/>
    <col min="13" max="13" width="9.25" style="156" customWidth="1"/>
    <col min="14" max="16384" width="8" style="156"/>
  </cols>
  <sheetData>
    <row r="1" spans="1:13" ht="42" customHeight="1">
      <c r="A1" s="416" t="s">
        <v>744</v>
      </c>
      <c r="B1" s="416"/>
      <c r="C1" s="416"/>
      <c r="D1" s="416"/>
      <c r="E1" s="476"/>
      <c r="F1" s="416"/>
      <c r="G1" s="416"/>
    </row>
    <row r="2" spans="1:13" ht="18.95" customHeight="1">
      <c r="A2" s="244" t="s">
        <v>745</v>
      </c>
      <c r="B2" s="245"/>
      <c r="C2" s="268"/>
      <c r="D2" s="268"/>
      <c r="E2" s="246"/>
      <c r="F2" s="477" t="s">
        <v>160</v>
      </c>
      <c r="G2" s="478"/>
    </row>
    <row r="3" spans="1:13" s="185" customFormat="1" ht="21.95" customHeight="1">
      <c r="A3" s="479" t="s">
        <v>46</v>
      </c>
      <c r="B3" s="421" t="s">
        <v>47</v>
      </c>
      <c r="C3" s="418" t="s">
        <v>48</v>
      </c>
      <c r="D3" s="419"/>
      <c r="E3" s="480" t="s">
        <v>746</v>
      </c>
      <c r="F3" s="422" t="s">
        <v>51</v>
      </c>
      <c r="G3" s="473" t="s">
        <v>705</v>
      </c>
    </row>
    <row r="4" spans="1:13" s="185" customFormat="1" ht="21.95" customHeight="1">
      <c r="A4" s="479"/>
      <c r="B4" s="420"/>
      <c r="C4" s="203" t="s">
        <v>53</v>
      </c>
      <c r="D4" s="165" t="s">
        <v>161</v>
      </c>
      <c r="E4" s="481"/>
      <c r="F4" s="482"/>
      <c r="G4" s="474"/>
      <c r="J4" s="264"/>
      <c r="K4" s="264"/>
      <c r="L4" s="264"/>
      <c r="M4" s="264"/>
    </row>
    <row r="5" spans="1:13" s="185" customFormat="1" ht="20.100000000000001" customHeight="1">
      <c r="A5" s="145" t="s">
        <v>747</v>
      </c>
      <c r="B5" s="269"/>
      <c r="C5" s="269"/>
      <c r="D5" s="269"/>
      <c r="E5" s="167"/>
      <c r="F5" s="270"/>
      <c r="G5" s="271"/>
    </row>
    <row r="6" spans="1:13" s="185" customFormat="1" ht="20.100000000000001" hidden="1" customHeight="1">
      <c r="A6" s="147" t="s">
        <v>748</v>
      </c>
      <c r="B6" s="269"/>
      <c r="C6" s="269"/>
      <c r="D6" s="269"/>
      <c r="E6" s="167"/>
      <c r="F6" s="270"/>
      <c r="G6" s="271"/>
    </row>
    <row r="7" spans="1:13" s="185" customFormat="1" ht="20.100000000000001" hidden="1" customHeight="1">
      <c r="A7" s="147" t="s">
        <v>749</v>
      </c>
      <c r="B7" s="269"/>
      <c r="C7" s="269"/>
      <c r="D7" s="269"/>
      <c r="E7" s="167"/>
      <c r="F7" s="270"/>
      <c r="G7" s="271"/>
    </row>
    <row r="8" spans="1:13" s="185" customFormat="1" ht="20.100000000000001" customHeight="1">
      <c r="A8" s="145" t="s">
        <v>750</v>
      </c>
      <c r="B8" s="269"/>
      <c r="C8" s="269"/>
      <c r="D8" s="269"/>
      <c r="E8" s="167"/>
      <c r="F8" s="270"/>
      <c r="G8" s="271"/>
    </row>
    <row r="9" spans="1:13" s="185" customFormat="1" ht="20.100000000000001" customHeight="1">
      <c r="A9" s="145" t="s">
        <v>751</v>
      </c>
      <c r="B9" s="269"/>
      <c r="C9" s="269"/>
      <c r="D9" s="269"/>
      <c r="E9" s="167"/>
      <c r="F9" s="270"/>
      <c r="G9" s="271"/>
    </row>
    <row r="10" spans="1:13" s="185" customFormat="1" ht="20.100000000000001" hidden="1" customHeight="1">
      <c r="A10" s="145" t="s">
        <v>752</v>
      </c>
      <c r="B10" s="269"/>
      <c r="C10" s="269"/>
      <c r="D10" s="269"/>
      <c r="E10" s="167"/>
      <c r="F10" s="270"/>
      <c r="G10" s="271"/>
    </row>
    <row r="11" spans="1:13" s="185" customFormat="1" ht="20.100000000000001" hidden="1" customHeight="1">
      <c r="A11" s="145" t="s">
        <v>753</v>
      </c>
      <c r="B11" s="269"/>
      <c r="C11" s="269"/>
      <c r="D11" s="269"/>
      <c r="E11" s="167"/>
      <c r="F11" s="270"/>
      <c r="G11" s="271"/>
      <c r="J11" s="156"/>
      <c r="K11" s="156"/>
      <c r="L11" s="156"/>
      <c r="M11" s="156"/>
    </row>
    <row r="12" spans="1:13" s="185" customFormat="1" ht="20.100000000000001" customHeight="1">
      <c r="A12" s="145" t="s">
        <v>754</v>
      </c>
      <c r="B12" s="269"/>
      <c r="C12" s="269"/>
      <c r="D12" s="269"/>
      <c r="E12" s="167"/>
      <c r="F12" s="270"/>
      <c r="G12" s="271"/>
      <c r="J12" s="156"/>
      <c r="K12" s="156"/>
      <c r="L12" s="156"/>
      <c r="M12" s="156"/>
    </row>
    <row r="13" spans="1:13" s="185" customFormat="1" ht="20.100000000000001" customHeight="1">
      <c r="A13" s="145" t="s">
        <v>755</v>
      </c>
      <c r="B13" s="269"/>
      <c r="C13" s="269"/>
      <c r="D13" s="269"/>
      <c r="E13" s="167"/>
      <c r="F13" s="270"/>
      <c r="G13" s="271"/>
      <c r="J13" s="156"/>
      <c r="K13" s="156"/>
      <c r="L13" s="156"/>
      <c r="M13" s="156"/>
    </row>
    <row r="14" spans="1:13" s="185" customFormat="1" ht="20.100000000000001" hidden="1" customHeight="1">
      <c r="A14" s="145" t="s">
        <v>756</v>
      </c>
      <c r="B14" s="269"/>
      <c r="C14" s="269"/>
      <c r="D14" s="269"/>
      <c r="E14" s="167"/>
      <c r="F14" s="270"/>
      <c r="G14" s="271"/>
      <c r="J14" s="156"/>
      <c r="K14" s="156"/>
      <c r="L14" s="156"/>
      <c r="M14" s="156"/>
    </row>
    <row r="15" spans="1:13" s="185" customFormat="1" ht="20.100000000000001" customHeight="1">
      <c r="A15" s="145" t="s">
        <v>757</v>
      </c>
      <c r="B15" s="269"/>
      <c r="C15" s="269"/>
      <c r="D15" s="269"/>
      <c r="E15" s="167"/>
      <c r="F15" s="270"/>
      <c r="G15" s="271"/>
      <c r="J15" s="156"/>
      <c r="K15" s="156"/>
      <c r="L15" s="156"/>
      <c r="M15" s="156"/>
    </row>
    <row r="16" spans="1:13" s="185" customFormat="1" ht="78.95" customHeight="1">
      <c r="A16" s="145" t="s">
        <v>758</v>
      </c>
      <c r="B16" s="269">
        <v>39917</v>
      </c>
      <c r="C16" s="269">
        <v>65000</v>
      </c>
      <c r="D16" s="269">
        <v>139326</v>
      </c>
      <c r="E16" s="167">
        <f>D16/C16*100</f>
        <v>214.347692307692</v>
      </c>
      <c r="F16" s="272">
        <f>(D16-B16)/B16*100</f>
        <v>249.03925645714901</v>
      </c>
      <c r="G16" s="273" t="s">
        <v>759</v>
      </c>
      <c r="J16" s="156"/>
      <c r="K16" s="156"/>
      <c r="L16" s="156"/>
      <c r="M16" s="156"/>
    </row>
    <row r="17" spans="1:13" s="264" customFormat="1" ht="20.100000000000001" customHeight="1">
      <c r="A17" s="147" t="s">
        <v>760</v>
      </c>
      <c r="B17" s="274">
        <v>35115</v>
      </c>
      <c r="C17" s="274">
        <v>65000</v>
      </c>
      <c r="D17" s="274">
        <v>126532</v>
      </c>
      <c r="E17" s="167"/>
      <c r="F17" s="270">
        <f>(D17-B17)/B17*100</f>
        <v>260.33603872988698</v>
      </c>
      <c r="G17" s="275"/>
      <c r="J17" s="156"/>
      <c r="K17" s="156"/>
      <c r="L17" s="156"/>
      <c r="M17" s="156"/>
    </row>
    <row r="18" spans="1:13" s="264" customFormat="1" ht="20.100000000000001" customHeight="1">
      <c r="A18" s="147" t="s">
        <v>761</v>
      </c>
      <c r="B18" s="274">
        <v>2484</v>
      </c>
      <c r="C18" s="274"/>
      <c r="D18" s="274">
        <v>11806</v>
      </c>
      <c r="E18" s="167"/>
      <c r="F18" s="270">
        <f>(D18-B18)/B18*100</f>
        <v>375.281803542673</v>
      </c>
      <c r="G18" s="275"/>
      <c r="J18" s="156"/>
      <c r="K18" s="156"/>
      <c r="L18" s="156"/>
      <c r="M18" s="156"/>
    </row>
    <row r="19" spans="1:13" s="185" customFormat="1" ht="20.100000000000001" customHeight="1">
      <c r="A19" s="147" t="s">
        <v>762</v>
      </c>
      <c r="B19" s="274"/>
      <c r="C19" s="274"/>
      <c r="D19" s="274">
        <v>1072</v>
      </c>
      <c r="E19" s="167"/>
      <c r="F19" s="270"/>
      <c r="G19" s="271"/>
      <c r="J19" s="156"/>
      <c r="K19" s="156"/>
      <c r="L19" s="156"/>
      <c r="M19" s="156"/>
    </row>
    <row r="20" spans="1:13" s="185" customFormat="1" ht="20.100000000000001" customHeight="1">
      <c r="A20" s="147" t="s">
        <v>763</v>
      </c>
      <c r="B20" s="274">
        <v>-1196</v>
      </c>
      <c r="C20" s="274"/>
      <c r="D20" s="274">
        <v>-84</v>
      </c>
      <c r="E20" s="167"/>
      <c r="F20" s="270">
        <f>(D20-B20)/B20*100</f>
        <v>-92.976588628762499</v>
      </c>
      <c r="G20" s="271"/>
      <c r="J20" s="156"/>
      <c r="K20" s="156"/>
      <c r="L20" s="156"/>
      <c r="M20" s="156"/>
    </row>
    <row r="21" spans="1:13" s="185" customFormat="1" ht="20.100000000000001" customHeight="1">
      <c r="A21" s="276" t="s">
        <v>764</v>
      </c>
      <c r="B21" s="274">
        <v>3514</v>
      </c>
      <c r="C21" s="274"/>
      <c r="D21" s="274"/>
      <c r="E21" s="167"/>
      <c r="F21" s="272"/>
      <c r="G21" s="271"/>
      <c r="J21" s="156"/>
      <c r="K21" s="156"/>
      <c r="L21" s="156"/>
      <c r="M21" s="156"/>
    </row>
    <row r="22" spans="1:13" s="185" customFormat="1" ht="20.100000000000001" customHeight="1">
      <c r="A22" s="231" t="s">
        <v>765</v>
      </c>
      <c r="B22" s="269"/>
      <c r="C22" s="269"/>
      <c r="D22" s="269"/>
      <c r="E22" s="167"/>
      <c r="F22" s="270"/>
      <c r="G22" s="271"/>
      <c r="J22" s="156"/>
      <c r="K22" s="156"/>
      <c r="L22" s="156"/>
      <c r="M22" s="156"/>
    </row>
    <row r="23" spans="1:13" s="185" customFormat="1" ht="20.100000000000001" customHeight="1">
      <c r="A23" s="231" t="s">
        <v>766</v>
      </c>
      <c r="B23" s="269"/>
      <c r="C23" s="269"/>
      <c r="D23" s="269"/>
      <c r="E23" s="167"/>
      <c r="F23" s="270"/>
      <c r="G23" s="271"/>
      <c r="J23" s="156"/>
      <c r="K23" s="156"/>
      <c r="L23" s="156"/>
      <c r="M23" s="156"/>
    </row>
    <row r="24" spans="1:13" s="185" customFormat="1" ht="20.100000000000001" hidden="1" customHeight="1">
      <c r="A24" s="276" t="s">
        <v>767</v>
      </c>
      <c r="B24" s="269"/>
      <c r="C24" s="269"/>
      <c r="D24" s="269"/>
      <c r="E24" s="167"/>
      <c r="F24" s="270"/>
      <c r="G24" s="271"/>
      <c r="J24" s="156"/>
      <c r="K24" s="156"/>
      <c r="L24" s="156"/>
      <c r="M24" s="156"/>
    </row>
    <row r="25" spans="1:13" s="185" customFormat="1" ht="20.100000000000001" hidden="1" customHeight="1">
      <c r="A25" s="276" t="s">
        <v>768</v>
      </c>
      <c r="B25" s="269"/>
      <c r="C25" s="269"/>
      <c r="D25" s="269"/>
      <c r="E25" s="167"/>
      <c r="F25" s="270"/>
      <c r="G25" s="271"/>
      <c r="J25" s="156"/>
      <c r="K25" s="156"/>
      <c r="L25" s="156"/>
      <c r="M25" s="156"/>
    </row>
    <row r="26" spans="1:13" ht="20.100000000000001" customHeight="1">
      <c r="A26" s="231" t="s">
        <v>769</v>
      </c>
      <c r="B26" s="269"/>
      <c r="C26" s="269"/>
      <c r="D26" s="269"/>
      <c r="E26" s="167"/>
      <c r="F26" s="270"/>
      <c r="G26" s="168"/>
    </row>
    <row r="27" spans="1:13" ht="20.100000000000001" customHeight="1">
      <c r="A27" s="231" t="s">
        <v>770</v>
      </c>
      <c r="B27" s="269"/>
      <c r="C27" s="269"/>
      <c r="D27" s="269"/>
      <c r="E27" s="167"/>
      <c r="F27" s="270"/>
      <c r="G27" s="168"/>
    </row>
    <row r="28" spans="1:13" ht="20.100000000000001" customHeight="1">
      <c r="A28" s="231" t="s">
        <v>771</v>
      </c>
      <c r="B28" s="269"/>
      <c r="C28" s="269"/>
      <c r="D28" s="269"/>
      <c r="E28" s="167"/>
      <c r="F28" s="270"/>
      <c r="G28" s="168"/>
    </row>
    <row r="29" spans="1:13" ht="20.100000000000001" customHeight="1">
      <c r="A29" s="231" t="s">
        <v>772</v>
      </c>
      <c r="B29" s="269">
        <v>4384</v>
      </c>
      <c r="C29" s="269">
        <v>6000</v>
      </c>
      <c r="D29" s="269">
        <v>4117</v>
      </c>
      <c r="E29" s="167">
        <f>D29/C29*100</f>
        <v>68.616666666666703</v>
      </c>
      <c r="F29" s="272">
        <f t="shared" ref="F29:F59" si="0">(D29-B29)/B29*100</f>
        <v>-6.09032846715328</v>
      </c>
      <c r="G29" s="168"/>
    </row>
    <row r="30" spans="1:13" ht="20.100000000000001" customHeight="1">
      <c r="A30" s="276" t="s">
        <v>773</v>
      </c>
      <c r="B30" s="274">
        <v>3018</v>
      </c>
      <c r="C30" s="274">
        <v>3000</v>
      </c>
      <c r="D30" s="274">
        <v>2823</v>
      </c>
      <c r="E30" s="167"/>
      <c r="F30" s="270">
        <f t="shared" si="0"/>
        <v>-6.4612326043737598</v>
      </c>
      <c r="G30" s="168"/>
    </row>
    <row r="31" spans="1:13" ht="20.100000000000001" customHeight="1">
      <c r="A31" s="276" t="s">
        <v>774</v>
      </c>
      <c r="B31" s="274">
        <v>1366</v>
      </c>
      <c r="C31" s="274">
        <v>3000</v>
      </c>
      <c r="D31" s="274">
        <v>1294</v>
      </c>
      <c r="E31" s="167"/>
      <c r="F31" s="270">
        <f t="shared" si="0"/>
        <v>-5.2708638360175701</v>
      </c>
      <c r="G31" s="168"/>
    </row>
    <row r="32" spans="1:13" ht="51.95" customHeight="1">
      <c r="A32" s="231" t="s">
        <v>775</v>
      </c>
      <c r="B32" s="269">
        <v>5580</v>
      </c>
      <c r="C32" s="269"/>
      <c r="D32" s="269">
        <v>11695</v>
      </c>
      <c r="E32" s="167"/>
      <c r="F32" s="272">
        <f t="shared" si="0"/>
        <v>109.587813620072</v>
      </c>
      <c r="G32" s="277" t="s">
        <v>776</v>
      </c>
    </row>
    <row r="33" spans="1:7" ht="20.100000000000001" customHeight="1">
      <c r="A33" s="231" t="s">
        <v>777</v>
      </c>
      <c r="B33" s="269"/>
      <c r="C33" s="269"/>
      <c r="D33" s="269"/>
      <c r="E33" s="167"/>
      <c r="F33" s="270"/>
      <c r="G33" s="168"/>
    </row>
    <row r="34" spans="1:7" ht="20.100000000000001" customHeight="1">
      <c r="A34" s="231" t="s">
        <v>778</v>
      </c>
      <c r="B34" s="269"/>
      <c r="C34" s="269"/>
      <c r="D34" s="269"/>
      <c r="E34" s="167"/>
      <c r="F34" s="270"/>
      <c r="G34" s="168"/>
    </row>
    <row r="35" spans="1:7" ht="20.100000000000001" hidden="1" customHeight="1">
      <c r="A35" s="276" t="s">
        <v>779</v>
      </c>
      <c r="B35" s="269"/>
      <c r="C35" s="269"/>
      <c r="D35" s="269"/>
      <c r="E35" s="167"/>
      <c r="F35" s="270"/>
      <c r="G35" s="168"/>
    </row>
    <row r="36" spans="1:7" ht="20.100000000000001" hidden="1" customHeight="1">
      <c r="A36" s="276" t="s">
        <v>780</v>
      </c>
      <c r="B36" s="269"/>
      <c r="C36" s="269"/>
      <c r="D36" s="269"/>
      <c r="E36" s="167"/>
      <c r="F36" s="270"/>
      <c r="G36" s="168"/>
    </row>
    <row r="37" spans="1:7" ht="20.100000000000001" hidden="1" customHeight="1">
      <c r="A37" s="276" t="s">
        <v>781</v>
      </c>
      <c r="B37" s="269"/>
      <c r="C37" s="269"/>
      <c r="D37" s="269"/>
      <c r="E37" s="167"/>
      <c r="F37" s="270"/>
      <c r="G37" s="168"/>
    </row>
    <row r="38" spans="1:7" ht="20.100000000000001" customHeight="1">
      <c r="A38" s="231" t="s">
        <v>782</v>
      </c>
      <c r="B38" s="269"/>
      <c r="C38" s="269"/>
      <c r="D38" s="269"/>
      <c r="E38" s="167"/>
      <c r="F38" s="270"/>
      <c r="G38" s="168"/>
    </row>
    <row r="39" spans="1:7" ht="20.100000000000001" hidden="1" customHeight="1">
      <c r="A39" s="231" t="s">
        <v>783</v>
      </c>
      <c r="B39" s="269">
        <v>0</v>
      </c>
      <c r="C39" s="269"/>
      <c r="D39" s="269"/>
      <c r="E39" s="167"/>
      <c r="F39" s="270" t="e">
        <f t="shared" si="0"/>
        <v>#DIV/0!</v>
      </c>
      <c r="G39" s="168"/>
    </row>
    <row r="40" spans="1:7" ht="20.100000000000001" hidden="1" customHeight="1">
      <c r="A40" s="231" t="s">
        <v>784</v>
      </c>
      <c r="B40" s="269">
        <v>0</v>
      </c>
      <c r="C40" s="269"/>
      <c r="D40" s="269"/>
      <c r="E40" s="167"/>
      <c r="F40" s="270" t="e">
        <f t="shared" si="0"/>
        <v>#DIV/0!</v>
      </c>
      <c r="G40" s="168"/>
    </row>
    <row r="41" spans="1:7" ht="20.100000000000001" hidden="1" customHeight="1">
      <c r="A41" s="231" t="s">
        <v>785</v>
      </c>
      <c r="B41" s="269">
        <v>0</v>
      </c>
      <c r="C41" s="269"/>
      <c r="D41" s="269"/>
      <c r="E41" s="167"/>
      <c r="F41" s="270" t="e">
        <f t="shared" si="0"/>
        <v>#DIV/0!</v>
      </c>
      <c r="G41" s="168"/>
    </row>
    <row r="42" spans="1:7" ht="20.100000000000001" hidden="1" customHeight="1">
      <c r="A42" s="231" t="s">
        <v>786</v>
      </c>
      <c r="B42" s="269">
        <v>0</v>
      </c>
      <c r="C42" s="269"/>
      <c r="D42" s="269"/>
      <c r="E42" s="167"/>
      <c r="F42" s="270" t="e">
        <f t="shared" si="0"/>
        <v>#DIV/0!</v>
      </c>
      <c r="G42" s="168"/>
    </row>
    <row r="43" spans="1:7" ht="20.100000000000001" hidden="1" customHeight="1">
      <c r="A43" s="276" t="s">
        <v>787</v>
      </c>
      <c r="B43" s="269">
        <v>0</v>
      </c>
      <c r="C43" s="269"/>
      <c r="D43" s="269"/>
      <c r="E43" s="167"/>
      <c r="F43" s="270" t="e">
        <f t="shared" si="0"/>
        <v>#DIV/0!</v>
      </c>
      <c r="G43" s="168"/>
    </row>
    <row r="44" spans="1:7" ht="20.100000000000001" hidden="1" customHeight="1">
      <c r="A44" s="276" t="s">
        <v>788</v>
      </c>
      <c r="B44" s="269">
        <v>0</v>
      </c>
      <c r="C44" s="269"/>
      <c r="D44" s="269"/>
      <c r="E44" s="167"/>
      <c r="F44" s="270" t="e">
        <f t="shared" si="0"/>
        <v>#DIV/0!</v>
      </c>
      <c r="G44" s="168"/>
    </row>
    <row r="45" spans="1:7" ht="20.100000000000001" customHeight="1">
      <c r="A45" s="231" t="s">
        <v>789</v>
      </c>
      <c r="B45" s="269">
        <v>2791</v>
      </c>
      <c r="C45" s="269"/>
      <c r="D45" s="269">
        <v>1715</v>
      </c>
      <c r="E45" s="167"/>
      <c r="F45" s="272">
        <f t="shared" si="0"/>
        <v>-38.552490146900801</v>
      </c>
      <c r="G45" s="168"/>
    </row>
    <row r="46" spans="1:7" ht="54.95" customHeight="1">
      <c r="A46" s="231" t="s">
        <v>790</v>
      </c>
      <c r="B46" s="269">
        <v>1085</v>
      </c>
      <c r="C46" s="269"/>
      <c r="D46" s="269">
        <v>913</v>
      </c>
      <c r="E46" s="167"/>
      <c r="F46" s="272">
        <f t="shared" si="0"/>
        <v>-15.852534562212</v>
      </c>
      <c r="G46" s="273" t="s">
        <v>791</v>
      </c>
    </row>
    <row r="47" spans="1:7" ht="15" hidden="1" customHeight="1">
      <c r="A47" s="276" t="s">
        <v>792</v>
      </c>
      <c r="B47" s="269">
        <v>0</v>
      </c>
      <c r="C47" s="269"/>
      <c r="D47" s="269"/>
      <c r="E47" s="167"/>
      <c r="F47" s="270"/>
      <c r="G47" s="168"/>
    </row>
    <row r="48" spans="1:7" ht="18" hidden="1" customHeight="1">
      <c r="A48" s="276" t="s">
        <v>793</v>
      </c>
      <c r="B48" s="269">
        <v>0</v>
      </c>
      <c r="C48" s="269"/>
      <c r="D48" s="269"/>
      <c r="E48" s="167"/>
      <c r="F48" s="270"/>
      <c r="G48" s="168"/>
    </row>
    <row r="49" spans="1:7" ht="20.100000000000001" customHeight="1">
      <c r="A49" s="276" t="s">
        <v>794</v>
      </c>
      <c r="B49" s="274">
        <v>1085</v>
      </c>
      <c r="C49" s="274"/>
      <c r="D49" s="274">
        <v>913</v>
      </c>
      <c r="E49" s="167"/>
      <c r="F49" s="270">
        <f t="shared" si="0"/>
        <v>-15.852534562212</v>
      </c>
      <c r="G49" s="168"/>
    </row>
    <row r="50" spans="1:7" ht="20.100000000000001" customHeight="1">
      <c r="A50" s="276" t="s">
        <v>795</v>
      </c>
      <c r="B50" s="269"/>
      <c r="C50" s="269"/>
      <c r="D50" s="269"/>
      <c r="E50" s="167"/>
      <c r="F50" s="270"/>
      <c r="G50" s="168"/>
    </row>
    <row r="51" spans="1:7" ht="20.100000000000001" hidden="1" customHeight="1">
      <c r="A51" s="276" t="s">
        <v>796</v>
      </c>
      <c r="B51" s="269">
        <v>0</v>
      </c>
      <c r="C51" s="269"/>
      <c r="D51" s="269"/>
      <c r="E51" s="167" t="e">
        <f>D51/C51*100</f>
        <v>#DIV/0!</v>
      </c>
      <c r="F51" s="270"/>
      <c r="G51" s="168"/>
    </row>
    <row r="52" spans="1:7" ht="20.100000000000001" hidden="1" customHeight="1">
      <c r="A52" s="276" t="s">
        <v>797</v>
      </c>
      <c r="B52" s="269">
        <v>0</v>
      </c>
      <c r="C52" s="269"/>
      <c r="D52" s="269"/>
      <c r="E52" s="167" t="e">
        <f>D52/C52*100</f>
        <v>#DIV/0!</v>
      </c>
      <c r="F52" s="270"/>
      <c r="G52" s="168"/>
    </row>
    <row r="53" spans="1:7" ht="20.100000000000001" hidden="1" customHeight="1">
      <c r="A53" s="276" t="s">
        <v>798</v>
      </c>
      <c r="B53" s="269">
        <v>0</v>
      </c>
      <c r="C53" s="269"/>
      <c r="D53" s="269"/>
      <c r="E53" s="167" t="e">
        <f>D53/C53*100</f>
        <v>#DIV/0!</v>
      </c>
      <c r="F53" s="270"/>
      <c r="G53" s="168"/>
    </row>
    <row r="54" spans="1:7" ht="20.100000000000001" customHeight="1">
      <c r="A54" s="231" t="s">
        <v>799</v>
      </c>
      <c r="B54" s="269"/>
      <c r="C54" s="269">
        <v>9000</v>
      </c>
      <c r="D54" s="269">
        <v>3</v>
      </c>
      <c r="E54" s="167">
        <f>D54/C54*100</f>
        <v>3.3333333333333298E-2</v>
      </c>
      <c r="F54" s="270"/>
      <c r="G54" s="168"/>
    </row>
    <row r="55" spans="1:7" ht="20.100000000000001" customHeight="1">
      <c r="A55" s="231" t="s">
        <v>800</v>
      </c>
      <c r="B55" s="269"/>
      <c r="C55" s="269"/>
      <c r="D55" s="269"/>
      <c r="E55" s="167"/>
      <c r="F55" s="270"/>
      <c r="G55" s="168"/>
    </row>
    <row r="56" spans="1:7" ht="20.100000000000001" hidden="1" customHeight="1">
      <c r="A56" s="231" t="s">
        <v>801</v>
      </c>
      <c r="B56" s="269">
        <v>0</v>
      </c>
      <c r="C56" s="269"/>
      <c r="D56" s="269">
        <v>0</v>
      </c>
      <c r="E56" s="167" t="e">
        <f>D56/C56*100</f>
        <v>#DIV/0!</v>
      </c>
      <c r="F56" s="270" t="e">
        <f t="shared" si="0"/>
        <v>#DIV/0!</v>
      </c>
      <c r="G56" s="168"/>
    </row>
    <row r="57" spans="1:7" ht="20.100000000000001" hidden="1" customHeight="1">
      <c r="A57" s="231" t="s">
        <v>802</v>
      </c>
      <c r="B57" s="269">
        <v>0</v>
      </c>
      <c r="C57" s="269"/>
      <c r="D57" s="269">
        <v>0</v>
      </c>
      <c r="E57" s="167" t="e">
        <f>D57/C57*100</f>
        <v>#DIV/0!</v>
      </c>
      <c r="F57" s="270" t="e">
        <f t="shared" si="0"/>
        <v>#DIV/0!</v>
      </c>
      <c r="G57" s="168"/>
    </row>
    <row r="58" spans="1:7" ht="20.100000000000001" hidden="1" customHeight="1">
      <c r="A58" s="231" t="s">
        <v>803</v>
      </c>
      <c r="B58" s="269">
        <v>0</v>
      </c>
      <c r="C58" s="269"/>
      <c r="D58" s="269">
        <v>0</v>
      </c>
      <c r="E58" s="167" t="e">
        <f>D58/C58*100</f>
        <v>#DIV/0!</v>
      </c>
      <c r="F58" s="270" t="e">
        <f t="shared" si="0"/>
        <v>#DIV/0!</v>
      </c>
      <c r="G58" s="168"/>
    </row>
    <row r="59" spans="1:7" ht="20.100000000000001" customHeight="1">
      <c r="A59" s="155" t="s">
        <v>659</v>
      </c>
      <c r="B59" s="269">
        <f>B16+B29+B32+B45+B46+B54</f>
        <v>53757</v>
      </c>
      <c r="C59" s="269">
        <v>80000</v>
      </c>
      <c r="D59" s="269">
        <f>D16+D29+D32+D45+D46+D54</f>
        <v>157769</v>
      </c>
      <c r="E59" s="167">
        <f>D59/C59*100</f>
        <v>197.21125000000001</v>
      </c>
      <c r="F59" s="272">
        <f t="shared" si="0"/>
        <v>193.48549956284799</v>
      </c>
      <c r="G59" s="168"/>
    </row>
    <row r="60" spans="1:7" ht="20.100000000000001" customHeight="1">
      <c r="A60" s="278" t="s">
        <v>717</v>
      </c>
      <c r="B60" s="274">
        <v>57738</v>
      </c>
      <c r="C60" s="274">
        <v>30000</v>
      </c>
      <c r="D60" s="274">
        <v>65487</v>
      </c>
      <c r="E60" s="279"/>
      <c r="F60" s="270"/>
      <c r="G60" s="168"/>
    </row>
    <row r="61" spans="1:7" ht="20.100000000000001" customHeight="1">
      <c r="A61" s="252" t="s">
        <v>804</v>
      </c>
      <c r="B61" s="274">
        <v>-3517</v>
      </c>
      <c r="C61" s="274"/>
      <c r="D61" s="274">
        <v>17434</v>
      </c>
      <c r="E61" s="279"/>
      <c r="F61" s="272"/>
      <c r="G61" s="168"/>
    </row>
    <row r="62" spans="1:7" ht="20.100000000000001" customHeight="1">
      <c r="A62" s="252" t="s">
        <v>718</v>
      </c>
      <c r="B62" s="274"/>
      <c r="C62" s="274"/>
      <c r="D62" s="274"/>
      <c r="E62" s="279"/>
      <c r="F62" s="272"/>
      <c r="G62" s="168"/>
    </row>
    <row r="63" spans="1:7" ht="20.100000000000001" customHeight="1">
      <c r="A63" s="252" t="s">
        <v>630</v>
      </c>
      <c r="B63" s="274">
        <v>33033</v>
      </c>
      <c r="C63" s="274"/>
      <c r="D63" s="274">
        <v>20188</v>
      </c>
      <c r="E63" s="279"/>
      <c r="F63" s="272"/>
      <c r="G63" s="168"/>
    </row>
    <row r="64" spans="1:7" ht="20.100000000000001" customHeight="1">
      <c r="A64" s="252" t="s">
        <v>719</v>
      </c>
      <c r="B64" s="274">
        <v>4250</v>
      </c>
      <c r="C64" s="274"/>
      <c r="D64" s="274">
        <v>99</v>
      </c>
      <c r="E64" s="279"/>
      <c r="F64" s="272"/>
      <c r="G64" s="168"/>
    </row>
    <row r="65" spans="1:7" ht="32.1" customHeight="1">
      <c r="A65" s="207" t="s">
        <v>720</v>
      </c>
      <c r="B65" s="269">
        <f>B59+B60+B61+B62+B63+B64</f>
        <v>145261</v>
      </c>
      <c r="C65" s="269">
        <v>110000</v>
      </c>
      <c r="D65" s="269">
        <f>D59+D60+D61+D62+D63+D64</f>
        <v>260977</v>
      </c>
      <c r="E65" s="167"/>
      <c r="F65" s="272"/>
      <c r="G65" s="280"/>
    </row>
  </sheetData>
  <mergeCells count="8">
    <mergeCell ref="A1:G1"/>
    <mergeCell ref="F2:G2"/>
    <mergeCell ref="C3:D3"/>
    <mergeCell ref="A3:A4"/>
    <mergeCell ref="B3:B4"/>
    <mergeCell ref="E3:E4"/>
    <mergeCell ref="F3:F4"/>
    <mergeCell ref="G3:G4"/>
  </mergeCells>
  <phoneticPr fontId="50" type="noConversion"/>
  <printOptions horizontalCentered="1"/>
  <pageMargins left="3.937007874015748E-2" right="7.874015748031496E-2" top="0.35433070866141736" bottom="0.35433070866141736" header="0.23622047244094491" footer="0.19685039370078741"/>
  <pageSetup paperSize="9" scale="78" firstPageNumber="37" orientation="portrait" useFirstPageNumber="1" r:id="rId1"/>
  <headerFooter scaleWithDoc="0" alignWithMargins="0">
    <oddFooter>&amp;C&amp;15- &amp;P -</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F50"/>
  <sheetViews>
    <sheetView view="pageBreakPreview" topLeftCell="A25" zoomScale="90" zoomScaleSheetLayoutView="90" workbookViewId="0">
      <selection activeCell="F21" sqref="F21"/>
    </sheetView>
  </sheetViews>
  <sheetFormatPr defaultColWidth="8" defaultRowHeight="14.25"/>
  <cols>
    <col min="1" max="1" width="60.75" style="156" customWidth="1"/>
    <col min="2" max="2" width="11.75" style="156" customWidth="1"/>
    <col min="3" max="3" width="10.5" style="156" customWidth="1"/>
    <col min="4" max="4" width="10.625" style="156" customWidth="1"/>
    <col min="5" max="5" width="9.25" style="243" hidden="1" customWidth="1"/>
    <col min="6" max="6" width="11" style="156" customWidth="1"/>
    <col min="7" max="10" width="8" style="156" customWidth="1"/>
    <col min="11" max="16384" width="8" style="156"/>
  </cols>
  <sheetData>
    <row r="1" spans="1:6" ht="28.5" customHeight="1">
      <c r="A1" s="416" t="s">
        <v>805</v>
      </c>
      <c r="B1" s="416"/>
      <c r="C1" s="416"/>
      <c r="D1" s="416"/>
      <c r="E1" s="476"/>
      <c r="F1" s="416"/>
    </row>
    <row r="2" spans="1:6" ht="28.5" customHeight="1">
      <c r="A2" s="244" t="s">
        <v>806</v>
      </c>
      <c r="B2" s="245"/>
      <c r="C2" s="245"/>
      <c r="D2" s="245"/>
      <c r="E2" s="246"/>
      <c r="F2" s="245"/>
    </row>
    <row r="3" spans="1:6" ht="26.1" customHeight="1">
      <c r="A3" s="479" t="s">
        <v>46</v>
      </c>
      <c r="B3" s="421" t="s">
        <v>47</v>
      </c>
      <c r="C3" s="418" t="s">
        <v>48</v>
      </c>
      <c r="D3" s="419"/>
      <c r="E3" s="480" t="s">
        <v>746</v>
      </c>
      <c r="F3" s="422" t="s">
        <v>51</v>
      </c>
    </row>
    <row r="4" spans="1:6" ht="27.75" customHeight="1">
      <c r="A4" s="479"/>
      <c r="B4" s="420"/>
      <c r="C4" s="203" t="s">
        <v>53</v>
      </c>
      <c r="D4" s="203" t="s">
        <v>807</v>
      </c>
      <c r="E4" s="481"/>
      <c r="F4" s="482"/>
    </row>
    <row r="5" spans="1:6" ht="21.75" customHeight="1">
      <c r="A5" s="248" t="s">
        <v>723</v>
      </c>
      <c r="B5" s="248">
        <v>30</v>
      </c>
      <c r="C5" s="211"/>
      <c r="D5" s="213"/>
      <c r="E5" s="249"/>
      <c r="F5" s="249"/>
    </row>
    <row r="6" spans="1:6" ht="21.75" customHeight="1">
      <c r="A6" s="250" t="s">
        <v>808</v>
      </c>
      <c r="B6" s="250">
        <v>30</v>
      </c>
      <c r="C6" s="211"/>
      <c r="D6" s="211"/>
      <c r="E6" s="249"/>
      <c r="F6" s="249"/>
    </row>
    <row r="7" spans="1:6" ht="21.75" customHeight="1">
      <c r="A7" s="248" t="s">
        <v>724</v>
      </c>
      <c r="B7" s="248"/>
      <c r="C7" s="211"/>
      <c r="D7" s="211"/>
      <c r="E7" s="249"/>
      <c r="F7" s="249"/>
    </row>
    <row r="8" spans="1:6" ht="21.75" customHeight="1">
      <c r="A8" s="250" t="s">
        <v>809</v>
      </c>
      <c r="B8" s="250"/>
      <c r="C8" s="211"/>
      <c r="D8" s="211"/>
      <c r="E8" s="249"/>
      <c r="F8" s="249"/>
    </row>
    <row r="9" spans="1:6" ht="21.75" customHeight="1">
      <c r="A9" s="250" t="s">
        <v>810</v>
      </c>
      <c r="B9" s="250"/>
      <c r="C9" s="211"/>
      <c r="D9" s="211"/>
      <c r="E9" s="249"/>
      <c r="F9" s="249"/>
    </row>
    <row r="10" spans="1:6" ht="21.75" customHeight="1">
      <c r="A10" s="248" t="s">
        <v>811</v>
      </c>
      <c r="B10" s="250"/>
      <c r="C10" s="211"/>
      <c r="D10" s="211"/>
      <c r="E10" s="249"/>
      <c r="F10" s="249"/>
    </row>
    <row r="11" spans="1:6" ht="21.75" customHeight="1">
      <c r="A11" s="250" t="s">
        <v>812</v>
      </c>
      <c r="B11" s="250"/>
      <c r="C11" s="211"/>
      <c r="D11" s="211"/>
      <c r="E11" s="249"/>
      <c r="F11" s="249"/>
    </row>
    <row r="12" spans="1:6" ht="21.75" customHeight="1">
      <c r="A12" s="248" t="s">
        <v>813</v>
      </c>
      <c r="B12" s="248">
        <v>36992</v>
      </c>
      <c r="C12" s="213">
        <v>15000</v>
      </c>
      <c r="D12" s="213">
        <v>68047</v>
      </c>
      <c r="E12" s="251">
        <f>D12/C12*100</f>
        <v>453.64666666666699</v>
      </c>
      <c r="F12" s="251">
        <f>(D12-B12)/B12*100</f>
        <v>83.950583910034595</v>
      </c>
    </row>
    <row r="13" spans="1:6" ht="21.75" customHeight="1">
      <c r="A13" s="250" t="s">
        <v>814</v>
      </c>
      <c r="B13" s="250"/>
      <c r="C13" s="211"/>
      <c r="D13" s="211"/>
      <c r="E13" s="251" t="e">
        <f>D13/C13*100</f>
        <v>#DIV/0!</v>
      </c>
      <c r="F13" s="249"/>
    </row>
    <row r="14" spans="1:6" ht="21.75" customHeight="1">
      <c r="A14" s="250" t="s">
        <v>815</v>
      </c>
      <c r="B14" s="250">
        <v>36992</v>
      </c>
      <c r="C14" s="211">
        <v>15000</v>
      </c>
      <c r="D14" s="211">
        <v>68047</v>
      </c>
      <c r="E14" s="249">
        <f>D14/C14*100</f>
        <v>453.64666666666699</v>
      </c>
      <c r="F14" s="249">
        <f>(D14-B14)/B14*100</f>
        <v>83.950583910034595</v>
      </c>
    </row>
    <row r="15" spans="1:6" ht="21.75" customHeight="1">
      <c r="A15" s="250" t="s">
        <v>816</v>
      </c>
      <c r="B15" s="250"/>
      <c r="C15" s="211"/>
      <c r="D15" s="211"/>
      <c r="E15" s="251"/>
      <c r="F15" s="249"/>
    </row>
    <row r="16" spans="1:6" ht="21.75" customHeight="1">
      <c r="A16" s="248" t="s">
        <v>817</v>
      </c>
      <c r="B16" s="248"/>
      <c r="C16" s="211"/>
      <c r="D16" s="211"/>
      <c r="E16" s="251"/>
      <c r="F16" s="249"/>
    </row>
    <row r="17" spans="1:6" ht="21.75" customHeight="1">
      <c r="A17" s="250" t="s">
        <v>818</v>
      </c>
      <c r="B17" s="250"/>
      <c r="C17" s="211"/>
      <c r="D17" s="211"/>
      <c r="E17" s="251"/>
      <c r="F17" s="249"/>
    </row>
    <row r="18" spans="1:6" ht="21.75" customHeight="1">
      <c r="A18" s="248" t="s">
        <v>819</v>
      </c>
      <c r="B18" s="250"/>
      <c r="C18" s="211"/>
      <c r="D18" s="211"/>
      <c r="E18" s="251"/>
      <c r="F18" s="249"/>
    </row>
    <row r="19" spans="1:6" ht="21.75" customHeight="1">
      <c r="A19" s="250" t="s">
        <v>820</v>
      </c>
      <c r="B19" s="250"/>
      <c r="C19" s="211"/>
      <c r="D19" s="211"/>
      <c r="E19" s="251"/>
      <c r="F19" s="249"/>
    </row>
    <row r="20" spans="1:6" ht="21.75" customHeight="1">
      <c r="A20" s="250" t="s">
        <v>821</v>
      </c>
      <c r="B20" s="250"/>
      <c r="C20" s="211"/>
      <c r="D20" s="211"/>
      <c r="E20" s="251"/>
      <c r="F20" s="249"/>
    </row>
    <row r="21" spans="1:6" ht="21.75" customHeight="1">
      <c r="A21" s="248" t="s">
        <v>822</v>
      </c>
      <c r="B21" s="248">
        <v>4330</v>
      </c>
      <c r="C21" s="211"/>
      <c r="D21" s="213">
        <v>95</v>
      </c>
      <c r="E21" s="251"/>
      <c r="F21" s="251">
        <f>(D21-B21)/B21*100</f>
        <v>-97.806004618937607</v>
      </c>
    </row>
    <row r="22" spans="1:6" ht="21.75" customHeight="1">
      <c r="A22" s="250" t="s">
        <v>823</v>
      </c>
      <c r="B22" s="250">
        <v>80</v>
      </c>
      <c r="C22" s="211"/>
      <c r="D22" s="175"/>
      <c r="E22" s="251"/>
      <c r="F22" s="249"/>
    </row>
    <row r="23" spans="1:6" ht="21.75" customHeight="1">
      <c r="A23" s="250" t="s">
        <v>824</v>
      </c>
      <c r="B23" s="250"/>
      <c r="C23" s="211"/>
      <c r="D23" s="211">
        <v>95</v>
      </c>
      <c r="E23" s="251"/>
      <c r="F23" s="249"/>
    </row>
    <row r="24" spans="1:6" ht="21.75" customHeight="1">
      <c r="A24" s="252" t="s">
        <v>825</v>
      </c>
      <c r="B24" s="250">
        <v>4250</v>
      </c>
      <c r="C24" s="211"/>
      <c r="D24" s="211"/>
      <c r="E24" s="251"/>
      <c r="F24" s="249"/>
    </row>
    <row r="25" spans="1:6" ht="21.75" customHeight="1">
      <c r="A25" s="248" t="s">
        <v>826</v>
      </c>
      <c r="B25" s="250"/>
      <c r="C25" s="211"/>
      <c r="D25" s="211"/>
      <c r="E25" s="251"/>
      <c r="F25" s="249"/>
    </row>
    <row r="26" spans="1:6" ht="21.75" customHeight="1">
      <c r="A26" s="250" t="s">
        <v>827</v>
      </c>
      <c r="B26" s="250"/>
      <c r="C26" s="211"/>
      <c r="D26" s="211"/>
      <c r="E26" s="251"/>
      <c r="F26" s="249"/>
    </row>
    <row r="27" spans="1:6" ht="21.75" customHeight="1">
      <c r="A27" s="250" t="s">
        <v>828</v>
      </c>
      <c r="B27" s="250"/>
      <c r="C27" s="211"/>
      <c r="D27" s="211"/>
      <c r="E27" s="251"/>
      <c r="F27" s="249"/>
    </row>
    <row r="28" spans="1:6" ht="21.75" customHeight="1">
      <c r="A28" s="250" t="s">
        <v>829</v>
      </c>
      <c r="B28" s="250"/>
      <c r="C28" s="211"/>
      <c r="D28" s="211"/>
      <c r="E28" s="251"/>
      <c r="F28" s="249"/>
    </row>
    <row r="29" spans="1:6" ht="21.75" customHeight="1">
      <c r="A29" s="248" t="s">
        <v>830</v>
      </c>
      <c r="B29" s="248"/>
      <c r="C29" s="211"/>
      <c r="D29" s="211"/>
      <c r="E29" s="251"/>
      <c r="F29" s="249"/>
    </row>
    <row r="30" spans="1:6" ht="21.75" customHeight="1">
      <c r="A30" s="250" t="s">
        <v>831</v>
      </c>
      <c r="B30" s="250"/>
      <c r="C30" s="211"/>
      <c r="D30" s="211"/>
      <c r="E30" s="251"/>
      <c r="F30" s="249"/>
    </row>
    <row r="31" spans="1:6" ht="21.75" customHeight="1">
      <c r="A31" s="248" t="s">
        <v>832</v>
      </c>
      <c r="B31" s="248">
        <v>5435</v>
      </c>
      <c r="C31" s="213">
        <v>48000</v>
      </c>
      <c r="D31" s="213">
        <v>6357</v>
      </c>
      <c r="E31" s="251"/>
      <c r="F31" s="251">
        <f t="shared" ref="F31:F36" si="0">(D31-B31)/B31*100</f>
        <v>16.964121435142602</v>
      </c>
    </row>
    <row r="32" spans="1:6" ht="21.75" customHeight="1">
      <c r="A32" s="248" t="s">
        <v>833</v>
      </c>
      <c r="B32" s="248">
        <v>37</v>
      </c>
      <c r="C32" s="213"/>
      <c r="D32" s="213">
        <v>22</v>
      </c>
      <c r="E32" s="251"/>
      <c r="F32" s="251">
        <f t="shared" si="0"/>
        <v>-40.540540540540498</v>
      </c>
    </row>
    <row r="33" spans="1:6" ht="21.75" customHeight="1">
      <c r="A33" s="248" t="s">
        <v>834</v>
      </c>
      <c r="B33" s="248">
        <v>27917</v>
      </c>
      <c r="C33" s="213">
        <v>17000</v>
      </c>
      <c r="D33" s="213">
        <v>24122</v>
      </c>
      <c r="E33" s="251">
        <f>D33/C33*100</f>
        <v>141.89411764705901</v>
      </c>
      <c r="F33" s="251">
        <f t="shared" si="0"/>
        <v>-13.59386753591</v>
      </c>
    </row>
    <row r="34" spans="1:6" ht="21.75" customHeight="1">
      <c r="A34" s="250" t="s">
        <v>835</v>
      </c>
      <c r="B34" s="250">
        <v>1158</v>
      </c>
      <c r="C34" s="211"/>
      <c r="D34" s="211">
        <v>1050</v>
      </c>
      <c r="E34" s="251"/>
      <c r="F34" s="249">
        <f t="shared" si="0"/>
        <v>-9.3264248704663206</v>
      </c>
    </row>
    <row r="35" spans="1:6" ht="21.75" customHeight="1">
      <c r="A35" s="250" t="s">
        <v>836</v>
      </c>
      <c r="B35" s="250">
        <v>5063</v>
      </c>
      <c r="C35" s="211">
        <v>6000</v>
      </c>
      <c r="D35" s="211">
        <v>8072</v>
      </c>
      <c r="E35" s="249">
        <f>D35/C35*100</f>
        <v>134.53333333333299</v>
      </c>
      <c r="F35" s="249">
        <f t="shared" si="0"/>
        <v>59.431167292119298</v>
      </c>
    </row>
    <row r="36" spans="1:6" ht="21.75" customHeight="1">
      <c r="A36" s="250" t="s">
        <v>837</v>
      </c>
      <c r="B36" s="250">
        <v>21696</v>
      </c>
      <c r="C36" s="211">
        <v>11000</v>
      </c>
      <c r="D36" s="211">
        <v>15000</v>
      </c>
      <c r="E36" s="249">
        <f>D36/C36*100</f>
        <v>136.363636363636</v>
      </c>
      <c r="F36" s="249">
        <f t="shared" si="0"/>
        <v>-30.862831858407102</v>
      </c>
    </row>
    <row r="37" spans="1:6" ht="21.75" customHeight="1">
      <c r="A37" s="248" t="s">
        <v>838</v>
      </c>
      <c r="B37" s="253"/>
      <c r="C37" s="254"/>
      <c r="D37" s="213">
        <v>17875</v>
      </c>
      <c r="E37" s="249"/>
      <c r="F37" s="249"/>
    </row>
    <row r="38" spans="1:6" ht="21.75" customHeight="1">
      <c r="A38" s="248"/>
      <c r="B38" s="255"/>
      <c r="C38" s="256"/>
      <c r="D38" s="257"/>
      <c r="E38" s="251"/>
      <c r="F38" s="249"/>
    </row>
    <row r="39" spans="1:6" ht="21.75" customHeight="1">
      <c r="A39" s="247" t="s">
        <v>122</v>
      </c>
      <c r="B39" s="213">
        <f>B5+B12+B21+B31+B32+B33</f>
        <v>74741</v>
      </c>
      <c r="C39" s="213">
        <v>80000</v>
      </c>
      <c r="D39" s="213">
        <f>D5+D7+D10+D12+D16+D18+D21+D25+D29+D31+D32+D33+D37</f>
        <v>116518</v>
      </c>
      <c r="E39" s="251">
        <f>D39/C39*100</f>
        <v>145.64750000000001</v>
      </c>
      <c r="F39" s="251">
        <f>(D39-B39)/B39*100</f>
        <v>55.895693126931697</v>
      </c>
    </row>
    <row r="40" spans="1:6" ht="21.75" customHeight="1">
      <c r="A40" s="247"/>
      <c r="B40" s="258"/>
      <c r="C40" s="259"/>
      <c r="D40" s="260"/>
      <c r="E40" s="261"/>
      <c r="F40" s="251"/>
    </row>
    <row r="41" spans="1:6" ht="21.75" customHeight="1">
      <c r="A41" s="250" t="s">
        <v>736</v>
      </c>
      <c r="B41" s="253">
        <v>-4250</v>
      </c>
      <c r="C41" s="256"/>
      <c r="D41" s="262"/>
      <c r="E41" s="263"/>
      <c r="F41" s="249"/>
    </row>
    <row r="42" spans="1:6" ht="21.75" customHeight="1">
      <c r="A42" s="250" t="s">
        <v>737</v>
      </c>
      <c r="B42" s="253"/>
      <c r="C42" s="256"/>
      <c r="D42" s="211"/>
      <c r="E42" s="249"/>
      <c r="F42" s="249"/>
    </row>
    <row r="43" spans="1:6" ht="21.75" customHeight="1">
      <c r="A43" s="250" t="s">
        <v>738</v>
      </c>
      <c r="B43" s="253">
        <v>40000</v>
      </c>
      <c r="C43" s="256">
        <v>30000</v>
      </c>
      <c r="D43" s="211"/>
      <c r="E43" s="249"/>
      <c r="F43" s="249"/>
    </row>
    <row r="44" spans="1:6" ht="21.75" hidden="1" customHeight="1">
      <c r="A44" s="250" t="s">
        <v>739</v>
      </c>
      <c r="B44" s="253"/>
      <c r="C44" s="256"/>
      <c r="D44" s="211"/>
      <c r="E44" s="249"/>
      <c r="F44" s="249"/>
    </row>
    <row r="45" spans="1:6" ht="21.75" customHeight="1">
      <c r="A45" s="250" t="s">
        <v>740</v>
      </c>
      <c r="B45" s="253">
        <v>21700</v>
      </c>
      <c r="C45" s="256"/>
      <c r="D45" s="262">
        <v>8988</v>
      </c>
      <c r="E45" s="263"/>
      <c r="F45" s="249"/>
    </row>
    <row r="46" spans="1:6" ht="21.75" customHeight="1">
      <c r="A46" s="250" t="s">
        <v>741</v>
      </c>
      <c r="B46" s="253"/>
      <c r="C46" s="256"/>
      <c r="D46" s="262"/>
      <c r="E46" s="263"/>
      <c r="F46" s="249"/>
    </row>
    <row r="47" spans="1:6" s="242" customFormat="1" ht="21.75" customHeight="1">
      <c r="A47" s="250" t="s">
        <v>742</v>
      </c>
      <c r="B47" s="253"/>
      <c r="C47" s="256"/>
      <c r="D47" s="262"/>
      <c r="E47" s="263"/>
      <c r="F47" s="249"/>
    </row>
    <row r="48" spans="1:6" ht="21.75" customHeight="1">
      <c r="A48" s="250"/>
      <c r="B48" s="253"/>
      <c r="C48" s="256"/>
      <c r="D48" s="262"/>
      <c r="E48" s="263"/>
      <c r="F48" s="249"/>
    </row>
    <row r="49" spans="1:6" ht="21.75" customHeight="1">
      <c r="A49" s="247" t="s">
        <v>743</v>
      </c>
      <c r="B49" s="258">
        <v>110727</v>
      </c>
      <c r="C49" s="259">
        <v>11000</v>
      </c>
      <c r="D49" s="213">
        <v>125506</v>
      </c>
      <c r="E49" s="251"/>
      <c r="F49" s="251"/>
    </row>
    <row r="50" spans="1:6" ht="21.75" customHeight="1">
      <c r="A50" s="247" t="s">
        <v>637</v>
      </c>
      <c r="B50" s="258">
        <v>57738</v>
      </c>
      <c r="C50" s="259"/>
      <c r="D50" s="213">
        <v>135471</v>
      </c>
      <c r="E50" s="251"/>
      <c r="F50" s="251"/>
    </row>
  </sheetData>
  <mergeCells count="6">
    <mergeCell ref="A1:F1"/>
    <mergeCell ref="C3:D3"/>
    <mergeCell ref="A3:A4"/>
    <mergeCell ref="B3:B4"/>
    <mergeCell ref="E3:E4"/>
    <mergeCell ref="F3:F4"/>
  </mergeCells>
  <phoneticPr fontId="50" type="noConversion"/>
  <printOptions horizontalCentered="1"/>
  <pageMargins left="0.27559055118110237" right="0.19685039370078741" top="0.59055118110236227" bottom="0.70866141732283472" header="0.51181102362204722" footer="0.51181102362204722"/>
  <pageSetup paperSize="9" scale="66" firstPageNumber="38" orientation="portrait" useFirstPageNumber="1" r:id="rId1"/>
  <headerFooter scaleWithDoc="0" alignWithMargins="0">
    <oddFooter>&amp;C&amp;16- &amp;P -</oddFooter>
  </headerFooter>
</worksheet>
</file>

<file path=xl/worksheets/sheet17.xml><?xml version="1.0" encoding="utf-8"?>
<worksheet xmlns="http://schemas.openxmlformats.org/spreadsheetml/2006/main" xmlns:r="http://schemas.openxmlformats.org/officeDocument/2006/relationships">
  <dimension ref="A1:G20"/>
  <sheetViews>
    <sheetView view="pageBreakPreview" zoomScaleSheetLayoutView="100" workbookViewId="0">
      <selection activeCell="B15" sqref="B15"/>
    </sheetView>
  </sheetViews>
  <sheetFormatPr defaultColWidth="9.125" defaultRowHeight="14.25"/>
  <cols>
    <col min="1" max="1" width="29.625" style="156" customWidth="1"/>
    <col min="2" max="3" width="29.625" style="235" customWidth="1"/>
    <col min="4" max="5" width="9.125" style="236"/>
    <col min="6" max="16384" width="9.125" style="237"/>
  </cols>
  <sheetData>
    <row r="1" spans="1:7" s="156" customFormat="1" ht="33.950000000000003" customHeight="1">
      <c r="A1" s="483" t="s">
        <v>839</v>
      </c>
      <c r="B1" s="484"/>
      <c r="C1" s="484"/>
      <c r="D1" s="198"/>
      <c r="E1" s="198"/>
    </row>
    <row r="2" spans="1:7" s="156" customFormat="1" ht="17.100000000000001" customHeight="1">
      <c r="A2" s="238"/>
      <c r="B2" s="239"/>
      <c r="C2" s="239"/>
      <c r="D2" s="198"/>
      <c r="E2" s="198"/>
    </row>
    <row r="3" spans="1:7" s="156" customFormat="1" ht="17.100000000000001" customHeight="1">
      <c r="A3" s="156" t="s">
        <v>840</v>
      </c>
      <c r="B3" s="239"/>
      <c r="C3" s="240" t="s">
        <v>841</v>
      </c>
      <c r="D3" s="198"/>
      <c r="E3" s="198"/>
    </row>
    <row r="4" spans="1:7" s="156" customFormat="1" ht="24" customHeight="1">
      <c r="A4" s="453" t="s">
        <v>649</v>
      </c>
      <c r="B4" s="485" t="s">
        <v>842</v>
      </c>
      <c r="C4" s="486"/>
      <c r="D4" s="198"/>
      <c r="E4" s="198"/>
    </row>
    <row r="5" spans="1:7" s="156" customFormat="1" ht="24" customHeight="1">
      <c r="A5" s="454"/>
      <c r="B5" s="241" t="s">
        <v>651</v>
      </c>
      <c r="C5" s="241" t="s">
        <v>652</v>
      </c>
      <c r="D5" s="198"/>
      <c r="E5" s="198"/>
    </row>
    <row r="6" spans="1:7" s="156" customFormat="1" ht="24" customHeight="1">
      <c r="A6" s="203" t="s">
        <v>653</v>
      </c>
      <c r="B6" s="178">
        <v>104.05</v>
      </c>
      <c r="C6" s="178">
        <v>95.42</v>
      </c>
      <c r="D6" s="198"/>
      <c r="E6" s="198"/>
    </row>
    <row r="7" spans="1:7" s="156" customFormat="1" ht="24" customHeight="1">
      <c r="A7" s="203" t="s">
        <v>654</v>
      </c>
      <c r="B7" s="178">
        <v>61.68</v>
      </c>
      <c r="C7" s="178">
        <v>17.510000000000002</v>
      </c>
      <c r="D7" s="198"/>
      <c r="E7" s="198"/>
    </row>
    <row r="8" spans="1:7" s="156" customFormat="1" ht="27.95" customHeight="1">
      <c r="A8" s="451" t="s">
        <v>843</v>
      </c>
      <c r="B8" s="452"/>
      <c r="C8" s="452"/>
      <c r="D8" s="198"/>
      <c r="E8" s="198"/>
      <c r="G8" s="156" t="s">
        <v>2</v>
      </c>
    </row>
    <row r="9" spans="1:7" s="156" customFormat="1" ht="17.100000000000001" customHeight="1">
      <c r="B9" s="239"/>
      <c r="C9" s="239"/>
      <c r="D9" s="198"/>
      <c r="E9" s="198"/>
    </row>
    <row r="10" spans="1:7" s="156" customFormat="1" ht="17.100000000000001" customHeight="1">
      <c r="B10" s="239"/>
      <c r="C10" s="239"/>
      <c r="D10" s="198"/>
      <c r="E10" s="198"/>
    </row>
    <row r="11" spans="1:7" s="156" customFormat="1" ht="17.100000000000001" customHeight="1">
      <c r="B11" s="239"/>
      <c r="C11" s="239"/>
      <c r="D11" s="198"/>
      <c r="E11" s="198"/>
    </row>
    <row r="12" spans="1:7" s="156" customFormat="1" ht="17.100000000000001" customHeight="1">
      <c r="B12" s="239"/>
      <c r="C12" s="239"/>
      <c r="D12" s="198"/>
      <c r="E12" s="198"/>
    </row>
    <row r="13" spans="1:7" s="156" customFormat="1" ht="17.100000000000001" customHeight="1">
      <c r="B13" s="239"/>
      <c r="C13" s="239"/>
      <c r="D13" s="198"/>
      <c r="E13" s="198"/>
    </row>
    <row r="14" spans="1:7" s="156" customFormat="1" ht="17.100000000000001" customHeight="1">
      <c r="B14" s="239"/>
      <c r="C14" s="239"/>
      <c r="D14" s="198"/>
      <c r="E14" s="198"/>
    </row>
    <row r="15" spans="1:7" s="156" customFormat="1" ht="17.100000000000001" customHeight="1">
      <c r="B15" s="239"/>
      <c r="C15" s="239"/>
      <c r="D15" s="198"/>
      <c r="E15" s="198"/>
    </row>
    <row r="16" spans="1:7" s="156" customFormat="1" ht="17.100000000000001" customHeight="1">
      <c r="B16" s="239"/>
      <c r="C16" s="239"/>
      <c r="D16" s="198"/>
      <c r="E16" s="198"/>
    </row>
    <row r="17" spans="2:5" s="156" customFormat="1" ht="17.100000000000001" customHeight="1">
      <c r="B17" s="239"/>
      <c r="C17" s="239"/>
      <c r="D17" s="198"/>
      <c r="E17" s="198"/>
    </row>
    <row r="18" spans="2:5" s="156" customFormat="1" ht="17.100000000000001" customHeight="1">
      <c r="B18" s="239"/>
      <c r="C18" s="239"/>
      <c r="D18" s="198"/>
      <c r="E18" s="198"/>
    </row>
    <row r="19" spans="2:5" s="156" customFormat="1" ht="17.100000000000001" customHeight="1">
      <c r="B19" s="239"/>
      <c r="C19" s="239"/>
      <c r="D19" s="198"/>
      <c r="E19" s="198"/>
    </row>
    <row r="20" spans="2:5" s="156" customFormat="1" ht="17.100000000000001" customHeight="1">
      <c r="B20" s="239"/>
      <c r="C20" s="239"/>
      <c r="D20" s="198"/>
      <c r="E20" s="198"/>
    </row>
  </sheetData>
  <mergeCells count="4">
    <mergeCell ref="A1:C1"/>
    <mergeCell ref="B4:C4"/>
    <mergeCell ref="A8:C8"/>
    <mergeCell ref="A4:A5"/>
  </mergeCells>
  <phoneticPr fontId="50" type="noConversion"/>
  <printOptions horizontalCentered="1"/>
  <pageMargins left="0.27559055118110237" right="0.15748031496062992" top="0.98425196850393704" bottom="0.98425196850393704" header="0.35433070866141736" footer="0.70866141732283472"/>
  <pageSetup paperSize="9" scale="95" firstPageNumber="39" orientation="portrait" useFirstPageNumber="1" r:id="rId1"/>
  <headerFooter scaleWithDoc="0" alignWithMargins="0">
    <oddFooter>&amp;C&amp;14- &amp;P -</oddFooter>
  </headerFooter>
</worksheet>
</file>

<file path=xl/worksheets/sheet18.xml><?xml version="1.0" encoding="utf-8"?>
<worksheet xmlns="http://schemas.openxmlformats.org/spreadsheetml/2006/main" xmlns:r="http://schemas.openxmlformats.org/officeDocument/2006/relationships">
  <sheetPr>
    <tabColor theme="0"/>
    <pageSetUpPr fitToPage="1"/>
  </sheetPr>
  <dimension ref="A1:N20"/>
  <sheetViews>
    <sheetView showZeros="0" workbookViewId="0">
      <selection activeCell="E19" sqref="E19"/>
    </sheetView>
  </sheetViews>
  <sheetFormatPr defaultColWidth="9" defaultRowHeight="14.25"/>
  <cols>
    <col min="1" max="1" width="60.375" customWidth="1"/>
    <col min="7" max="7" width="9.375" customWidth="1"/>
    <col min="8" max="8" width="8.875" customWidth="1"/>
    <col min="10" max="10" width="7.75" customWidth="1"/>
    <col min="12" max="12" width="8.5" customWidth="1"/>
  </cols>
  <sheetData>
    <row r="1" spans="1:14" ht="27">
      <c r="A1" s="416" t="s">
        <v>844</v>
      </c>
      <c r="B1" s="416"/>
      <c r="C1" s="416"/>
      <c r="D1" s="416"/>
      <c r="E1" s="416"/>
      <c r="F1" s="416"/>
      <c r="G1" s="416"/>
      <c r="H1" s="416"/>
      <c r="I1" s="416"/>
      <c r="J1" s="416"/>
      <c r="K1" s="416"/>
      <c r="L1" s="416"/>
      <c r="M1" s="416"/>
      <c r="N1" s="416"/>
    </row>
    <row r="2" spans="1:14" ht="20.100000000000001" customHeight="1">
      <c r="A2" s="156" t="s">
        <v>845</v>
      </c>
      <c r="B2" s="156"/>
      <c r="C2" s="223"/>
      <c r="D2" s="223"/>
      <c r="E2" s="223"/>
      <c r="F2" s="223"/>
      <c r="G2" s="223"/>
      <c r="H2" s="223"/>
      <c r="I2" s="223"/>
      <c r="J2" s="223"/>
      <c r="K2" s="223"/>
      <c r="L2" s="223"/>
      <c r="M2" s="223"/>
      <c r="N2" s="223"/>
    </row>
    <row r="3" spans="1:14" ht="20.100000000000001" customHeight="1">
      <c r="A3" s="224"/>
      <c r="B3" s="224"/>
      <c r="C3" s="225"/>
      <c r="D3" s="225"/>
      <c r="E3" s="225"/>
      <c r="F3" s="225"/>
      <c r="G3" s="225"/>
      <c r="H3" s="225"/>
      <c r="I3" s="225"/>
      <c r="J3" s="225"/>
      <c r="K3" s="225"/>
      <c r="L3" s="225"/>
      <c r="M3" s="225"/>
      <c r="N3" s="225" t="s">
        <v>160</v>
      </c>
    </row>
    <row r="4" spans="1:14" ht="20.100000000000001" customHeight="1">
      <c r="A4" s="226" t="s">
        <v>658</v>
      </c>
      <c r="B4" s="462" t="s">
        <v>659</v>
      </c>
      <c r="C4" s="455" t="s">
        <v>660</v>
      </c>
      <c r="D4" s="455" t="s">
        <v>661</v>
      </c>
      <c r="E4" s="455" t="s">
        <v>662</v>
      </c>
      <c r="F4" s="455" t="s">
        <v>663</v>
      </c>
      <c r="G4" s="455" t="s">
        <v>664</v>
      </c>
      <c r="H4" s="455" t="s">
        <v>665</v>
      </c>
      <c r="I4" s="455" t="s">
        <v>666</v>
      </c>
      <c r="J4" s="455" t="s">
        <v>667</v>
      </c>
      <c r="K4" s="455" t="s">
        <v>668</v>
      </c>
      <c r="L4" s="455" t="s">
        <v>669</v>
      </c>
      <c r="M4" s="466" t="s">
        <v>670</v>
      </c>
      <c r="N4" s="466" t="s">
        <v>671</v>
      </c>
    </row>
    <row r="5" spans="1:14" ht="20.100000000000001" customHeight="1">
      <c r="A5" s="227" t="s">
        <v>563</v>
      </c>
      <c r="B5" s="463"/>
      <c r="C5" s="456"/>
      <c r="D5" s="456"/>
      <c r="E5" s="456"/>
      <c r="F5" s="456"/>
      <c r="G5" s="456"/>
      <c r="H5" s="456"/>
      <c r="I5" s="456"/>
      <c r="J5" s="456"/>
      <c r="K5" s="456"/>
      <c r="L5" s="456"/>
      <c r="M5" s="467"/>
      <c r="N5" s="467"/>
    </row>
    <row r="6" spans="1:14" ht="20.100000000000001" customHeight="1">
      <c r="A6" s="228" t="s">
        <v>846</v>
      </c>
      <c r="B6" s="229">
        <f t="shared" ref="B6:B20" si="0">SUM(C6:N6)</f>
        <v>117399</v>
      </c>
      <c r="C6" s="230">
        <f>SUM(C7:C20)</f>
        <v>24803</v>
      </c>
      <c r="D6" s="230">
        <f t="shared" ref="D6:N6" si="1">SUM(D7:D20)</f>
        <v>9407</v>
      </c>
      <c r="E6" s="230">
        <f t="shared" si="1"/>
        <v>9349</v>
      </c>
      <c r="F6" s="230">
        <f t="shared" si="1"/>
        <v>4519</v>
      </c>
      <c r="G6" s="230">
        <f t="shared" si="1"/>
        <v>10780</v>
      </c>
      <c r="H6" s="230">
        <f t="shared" si="1"/>
        <v>10275</v>
      </c>
      <c r="I6" s="230">
        <f t="shared" si="1"/>
        <v>8886</v>
      </c>
      <c r="J6" s="230">
        <f t="shared" si="1"/>
        <v>4446</v>
      </c>
      <c r="K6" s="230">
        <f t="shared" si="1"/>
        <v>15124</v>
      </c>
      <c r="L6" s="230">
        <f t="shared" si="1"/>
        <v>8593</v>
      </c>
      <c r="M6" s="230">
        <f t="shared" si="1"/>
        <v>10408</v>
      </c>
      <c r="N6" s="230">
        <f t="shared" si="1"/>
        <v>809</v>
      </c>
    </row>
    <row r="7" spans="1:14" ht="20.100000000000001" customHeight="1">
      <c r="A7" s="231" t="s">
        <v>286</v>
      </c>
      <c r="B7" s="229">
        <f t="shared" si="0"/>
        <v>0</v>
      </c>
      <c r="C7" s="232"/>
      <c r="D7" s="232"/>
      <c r="E7" s="232"/>
      <c r="F7" s="232"/>
      <c r="G7" s="232"/>
      <c r="H7" s="232"/>
      <c r="I7" s="232"/>
      <c r="J7" s="232"/>
      <c r="K7" s="232"/>
      <c r="L7" s="232"/>
      <c r="M7" s="232"/>
      <c r="N7" s="232"/>
    </row>
    <row r="8" spans="1:14" ht="20.100000000000001" customHeight="1">
      <c r="A8" s="231" t="s">
        <v>847</v>
      </c>
      <c r="B8" s="229">
        <f t="shared" si="0"/>
        <v>329</v>
      </c>
      <c r="C8" s="232">
        <v>72</v>
      </c>
      <c r="D8" s="232">
        <v>28</v>
      </c>
      <c r="E8" s="232">
        <v>23</v>
      </c>
      <c r="F8" s="232">
        <v>15</v>
      </c>
      <c r="G8" s="232">
        <v>36</v>
      </c>
      <c r="H8" s="232">
        <v>36</v>
      </c>
      <c r="I8" s="232">
        <v>23</v>
      </c>
      <c r="J8" s="232">
        <v>14</v>
      </c>
      <c r="K8" s="232">
        <v>38</v>
      </c>
      <c r="L8" s="232">
        <v>37</v>
      </c>
      <c r="M8" s="232">
        <v>6</v>
      </c>
      <c r="N8" s="232">
        <v>1</v>
      </c>
    </row>
    <row r="9" spans="1:14" ht="20.100000000000001" customHeight="1">
      <c r="A9" s="231" t="s">
        <v>326</v>
      </c>
      <c r="B9" s="229">
        <f t="shared" si="0"/>
        <v>7620</v>
      </c>
      <c r="C9" s="232">
        <v>2783</v>
      </c>
      <c r="D9" s="232">
        <v>681</v>
      </c>
      <c r="E9" s="232">
        <v>391</v>
      </c>
      <c r="F9" s="232"/>
      <c r="G9" s="232">
        <v>1528</v>
      </c>
      <c r="H9" s="232">
        <v>1663</v>
      </c>
      <c r="I9" s="232">
        <v>37</v>
      </c>
      <c r="J9" s="232">
        <v>71</v>
      </c>
      <c r="K9" s="232">
        <v>355</v>
      </c>
      <c r="L9" s="232">
        <v>2</v>
      </c>
      <c r="M9" s="232">
        <v>109</v>
      </c>
      <c r="N9" s="232"/>
    </row>
    <row r="10" spans="1:14" ht="20.100000000000001" customHeight="1">
      <c r="A10" s="231" t="s">
        <v>408</v>
      </c>
      <c r="B10" s="229">
        <f t="shared" si="0"/>
        <v>0</v>
      </c>
      <c r="C10" s="232"/>
      <c r="D10" s="232"/>
      <c r="E10" s="232"/>
      <c r="F10" s="232"/>
      <c r="G10" s="232"/>
      <c r="H10" s="232"/>
      <c r="I10" s="232"/>
      <c r="J10" s="232"/>
      <c r="K10" s="232"/>
      <c r="L10" s="232"/>
      <c r="M10" s="232"/>
      <c r="N10" s="232"/>
    </row>
    <row r="11" spans="1:14" ht="20.100000000000001" customHeight="1">
      <c r="A11" s="231" t="s">
        <v>427</v>
      </c>
      <c r="B11" s="229">
        <f t="shared" si="0"/>
        <v>958</v>
      </c>
      <c r="C11" s="232">
        <v>958</v>
      </c>
      <c r="D11" s="232"/>
      <c r="E11" s="232"/>
      <c r="F11" s="232"/>
      <c r="G11" s="232"/>
      <c r="H11" s="232"/>
      <c r="I11" s="232"/>
      <c r="J11" s="232"/>
      <c r="K11" s="232"/>
      <c r="L11" s="232"/>
      <c r="M11" s="232"/>
      <c r="N11" s="232"/>
    </row>
    <row r="12" spans="1:14" ht="20.100000000000001" customHeight="1">
      <c r="A12" s="231" t="s">
        <v>438</v>
      </c>
      <c r="B12" s="229">
        <f t="shared" si="0"/>
        <v>700</v>
      </c>
      <c r="C12" s="232"/>
      <c r="D12" s="232">
        <v>100</v>
      </c>
      <c r="E12" s="232">
        <v>100</v>
      </c>
      <c r="F12" s="232"/>
      <c r="G12" s="232">
        <v>150</v>
      </c>
      <c r="H12" s="232">
        <v>150</v>
      </c>
      <c r="I12" s="232"/>
      <c r="J12" s="232">
        <v>200</v>
      </c>
      <c r="K12" s="232"/>
      <c r="L12" s="232"/>
      <c r="M12" s="232"/>
      <c r="N12" s="232"/>
    </row>
    <row r="13" spans="1:14" ht="20.100000000000001" customHeight="1">
      <c r="A13" s="231" t="s">
        <v>477</v>
      </c>
      <c r="B13" s="229">
        <f t="shared" si="0"/>
        <v>0</v>
      </c>
      <c r="C13" s="232"/>
      <c r="D13" s="232"/>
      <c r="E13" s="232"/>
      <c r="F13" s="232"/>
      <c r="G13" s="232"/>
      <c r="H13" s="232"/>
      <c r="I13" s="232"/>
      <c r="J13" s="232"/>
      <c r="K13" s="232"/>
      <c r="L13" s="232"/>
      <c r="M13" s="232"/>
      <c r="N13" s="232"/>
    </row>
    <row r="14" spans="1:14" ht="20.100000000000001" customHeight="1">
      <c r="A14" s="231" t="s">
        <v>848</v>
      </c>
      <c r="B14" s="229">
        <f t="shared" si="0"/>
        <v>0</v>
      </c>
      <c r="C14" s="232"/>
      <c r="D14" s="232"/>
      <c r="E14" s="232"/>
      <c r="F14" s="232"/>
      <c r="G14" s="232"/>
      <c r="H14" s="232"/>
      <c r="I14" s="232"/>
      <c r="J14" s="232"/>
      <c r="K14" s="232"/>
      <c r="L14" s="232"/>
      <c r="M14" s="232"/>
      <c r="N14" s="232"/>
    </row>
    <row r="15" spans="1:14" ht="20.100000000000001" customHeight="1">
      <c r="A15" s="231" t="s">
        <v>502</v>
      </c>
      <c r="B15" s="229">
        <f t="shared" si="0"/>
        <v>0</v>
      </c>
      <c r="C15" s="232"/>
      <c r="D15" s="232"/>
      <c r="E15" s="232"/>
      <c r="F15" s="232"/>
      <c r="G15" s="232"/>
      <c r="H15" s="232"/>
      <c r="I15" s="232"/>
      <c r="J15" s="232"/>
      <c r="K15" s="232"/>
      <c r="L15" s="232"/>
      <c r="M15" s="232"/>
      <c r="N15" s="232"/>
    </row>
    <row r="16" spans="1:14" ht="20.100000000000001" customHeight="1">
      <c r="A16" s="231" t="s">
        <v>509</v>
      </c>
      <c r="B16" s="229">
        <f t="shared" si="0"/>
        <v>0</v>
      </c>
      <c r="C16" s="232"/>
      <c r="D16" s="232"/>
      <c r="E16" s="232"/>
      <c r="F16" s="232"/>
      <c r="G16" s="232"/>
      <c r="H16" s="232"/>
      <c r="I16" s="232"/>
      <c r="J16" s="232"/>
      <c r="K16" s="232"/>
      <c r="L16" s="232"/>
      <c r="M16" s="232"/>
      <c r="N16" s="232"/>
    </row>
    <row r="17" spans="1:14" ht="20.100000000000001" customHeight="1">
      <c r="A17" s="231" t="s">
        <v>618</v>
      </c>
      <c r="B17" s="229">
        <f t="shared" si="0"/>
        <v>10187</v>
      </c>
      <c r="C17" s="232">
        <v>1569</v>
      </c>
      <c r="D17" s="232">
        <v>908</v>
      </c>
      <c r="E17" s="232">
        <v>1085</v>
      </c>
      <c r="F17" s="232">
        <v>544</v>
      </c>
      <c r="G17" s="232">
        <v>693</v>
      </c>
      <c r="H17" s="232">
        <v>626</v>
      </c>
      <c r="I17" s="232">
        <v>926</v>
      </c>
      <c r="J17" s="232">
        <v>211</v>
      </c>
      <c r="K17" s="232">
        <v>2428</v>
      </c>
      <c r="L17" s="232">
        <v>694</v>
      </c>
      <c r="M17" s="232">
        <v>293</v>
      </c>
      <c r="N17" s="232">
        <v>210</v>
      </c>
    </row>
    <row r="18" spans="1:14" ht="20.100000000000001" customHeight="1">
      <c r="A18" s="231" t="s">
        <v>556</v>
      </c>
      <c r="B18" s="229">
        <f t="shared" si="0"/>
        <v>0</v>
      </c>
      <c r="C18" s="232"/>
      <c r="D18" s="232"/>
      <c r="E18" s="232"/>
      <c r="F18" s="232"/>
      <c r="G18" s="232"/>
      <c r="H18" s="232"/>
      <c r="I18" s="232"/>
      <c r="J18" s="232"/>
      <c r="K18" s="232"/>
      <c r="L18" s="232"/>
      <c r="M18" s="232"/>
      <c r="N18" s="232"/>
    </row>
    <row r="19" spans="1:14" ht="20.100000000000001" customHeight="1">
      <c r="A19" s="231" t="s">
        <v>559</v>
      </c>
      <c r="B19" s="229">
        <f t="shared" si="0"/>
        <v>0</v>
      </c>
      <c r="C19" s="232"/>
      <c r="D19" s="232"/>
      <c r="E19" s="232"/>
      <c r="F19" s="232"/>
      <c r="G19" s="232"/>
      <c r="H19" s="232"/>
      <c r="I19" s="232"/>
      <c r="J19" s="232"/>
      <c r="K19" s="232"/>
      <c r="L19" s="232"/>
      <c r="M19" s="232"/>
      <c r="N19" s="232"/>
    </row>
    <row r="20" spans="1:14" ht="20.100000000000001" customHeight="1">
      <c r="A20" s="233" t="s">
        <v>849</v>
      </c>
      <c r="B20" s="229">
        <f t="shared" si="0"/>
        <v>97605</v>
      </c>
      <c r="C20" s="234">
        <v>19421</v>
      </c>
      <c r="D20" s="234">
        <v>7690</v>
      </c>
      <c r="E20" s="234">
        <v>7750</v>
      </c>
      <c r="F20" s="234">
        <v>3960</v>
      </c>
      <c r="G20" s="234">
        <v>8373</v>
      </c>
      <c r="H20" s="234">
        <v>7800</v>
      </c>
      <c r="I20" s="234">
        <v>7900</v>
      </c>
      <c r="J20" s="234">
        <v>3950</v>
      </c>
      <c r="K20" s="234">
        <v>12303</v>
      </c>
      <c r="L20" s="234">
        <v>7860</v>
      </c>
      <c r="M20" s="234">
        <v>10000</v>
      </c>
      <c r="N20" s="234">
        <v>598</v>
      </c>
    </row>
  </sheetData>
  <mergeCells count="14">
    <mergeCell ref="N4:N5"/>
    <mergeCell ref="A1:N1"/>
    <mergeCell ref="B4:B5"/>
    <mergeCell ref="C4:C5"/>
    <mergeCell ref="D4:D5"/>
    <mergeCell ref="E4:E5"/>
    <mergeCell ref="F4:F5"/>
    <mergeCell ref="G4:G5"/>
    <mergeCell ref="H4:H5"/>
    <mergeCell ref="I4:I5"/>
    <mergeCell ref="J4:J5"/>
    <mergeCell ref="K4:K5"/>
    <mergeCell ref="L4:L5"/>
    <mergeCell ref="M4:M5"/>
  </mergeCells>
  <phoneticPr fontId="50" type="noConversion"/>
  <printOptions horizontalCentered="1"/>
  <pageMargins left="0.94488188976377963" right="0.35433070866141736" top="0.98425196850393704" bottom="0.98425196850393704" header="0.51181102362204722" footer="0.51181102362204722"/>
  <pageSetup paperSize="9" scale="67" firstPageNumber="40" fitToHeight="0" orientation="landscape" useFirstPageNumber="1" r:id="rId1"/>
  <headerFooter>
    <oddFooter>&amp;C&amp;15- &amp;P -</oddFooter>
  </headerFooter>
  <drawing r:id="rId2"/>
  <legacyDrawing r:id="rId3"/>
</worksheet>
</file>

<file path=xl/worksheets/sheet19.xml><?xml version="1.0" encoding="utf-8"?>
<worksheet xmlns="http://schemas.openxmlformats.org/spreadsheetml/2006/main" xmlns:r="http://schemas.openxmlformats.org/officeDocument/2006/relationships">
  <dimension ref="A1:G31"/>
  <sheetViews>
    <sheetView view="pageBreakPreview" topLeftCell="A4" zoomScaleSheetLayoutView="100" workbookViewId="0">
      <selection activeCell="F8" sqref="F8"/>
    </sheetView>
  </sheetViews>
  <sheetFormatPr defaultColWidth="9.125" defaultRowHeight="18.75"/>
  <cols>
    <col min="1" max="1" width="45" style="180" customWidth="1"/>
    <col min="2" max="4" width="9.875" style="180" customWidth="1"/>
    <col min="5" max="5" width="10.875" style="216" customWidth="1"/>
    <col min="6" max="6" width="11.875" style="180" customWidth="1"/>
    <col min="7" max="7" width="10.625" style="180" customWidth="1"/>
    <col min="8" max="248" width="9.125" style="180" customWidth="1"/>
    <col min="249" max="16384" width="9.125" style="180"/>
  </cols>
  <sheetData>
    <row r="1" spans="1:6" s="179" customFormat="1" ht="33.75" customHeight="1">
      <c r="A1" s="487" t="s">
        <v>850</v>
      </c>
      <c r="B1" s="487"/>
      <c r="C1" s="487"/>
      <c r="D1" s="487"/>
      <c r="E1" s="487"/>
      <c r="F1" s="487"/>
    </row>
    <row r="2" spans="1:6" s="179" customFormat="1" ht="22.5" customHeight="1">
      <c r="A2" s="185" t="s">
        <v>851</v>
      </c>
      <c r="B2" s="185"/>
      <c r="C2" s="185"/>
      <c r="D2" s="217"/>
      <c r="E2" s="218"/>
      <c r="F2" s="219" t="s">
        <v>160</v>
      </c>
    </row>
    <row r="3" spans="1:6" s="179" customFormat="1" ht="23.1" customHeight="1">
      <c r="A3" s="418" t="s">
        <v>852</v>
      </c>
      <c r="B3" s="161" t="s">
        <v>853</v>
      </c>
      <c r="C3" s="488" t="s">
        <v>48</v>
      </c>
      <c r="D3" s="419"/>
      <c r="E3" s="422" t="s">
        <v>51</v>
      </c>
      <c r="F3" s="471" t="s">
        <v>705</v>
      </c>
    </row>
    <row r="4" spans="1:6" s="179" customFormat="1" ht="23.1" customHeight="1">
      <c r="A4" s="418"/>
      <c r="B4" s="163" t="s">
        <v>161</v>
      </c>
      <c r="C4" s="164" t="s">
        <v>53</v>
      </c>
      <c r="D4" s="161" t="s">
        <v>161</v>
      </c>
      <c r="E4" s="482"/>
      <c r="F4" s="471"/>
    </row>
    <row r="5" spans="1:6" s="179" customFormat="1" ht="84" customHeight="1">
      <c r="A5" s="145" t="s">
        <v>854</v>
      </c>
      <c r="B5" s="220">
        <v>7817</v>
      </c>
      <c r="C5" s="173">
        <v>2000</v>
      </c>
      <c r="D5" s="173">
        <v>2965</v>
      </c>
      <c r="E5" s="208">
        <f>(D5-B5)/B5*100</f>
        <v>-62.0698477676858</v>
      </c>
      <c r="F5" s="162" t="s">
        <v>855</v>
      </c>
    </row>
    <row r="6" spans="1:6" s="179" customFormat="1" ht="23.1" customHeight="1">
      <c r="A6" s="147" t="s">
        <v>856</v>
      </c>
      <c r="B6" s="170">
        <v>7817</v>
      </c>
      <c r="C6" s="177">
        <v>2000</v>
      </c>
      <c r="D6" s="177">
        <v>2965</v>
      </c>
      <c r="E6" s="209">
        <f>(D6-B6)/B6*100</f>
        <v>-62.0698477676858</v>
      </c>
      <c r="F6" s="168"/>
    </row>
    <row r="7" spans="1:6" s="179" customFormat="1" ht="23.1" customHeight="1">
      <c r="A7" s="145" t="s">
        <v>857</v>
      </c>
      <c r="B7" s="155">
        <v>237</v>
      </c>
      <c r="C7" s="174"/>
      <c r="D7" s="173">
        <v>253</v>
      </c>
      <c r="E7" s="208">
        <f>(D7-B7)/B7*100</f>
        <v>6.7510548523206699</v>
      </c>
      <c r="F7" s="168"/>
    </row>
    <row r="8" spans="1:6" s="179" customFormat="1" ht="23.1" customHeight="1">
      <c r="A8" s="147" t="s">
        <v>858</v>
      </c>
      <c r="B8" s="170"/>
      <c r="C8" s="174"/>
      <c r="D8" s="177"/>
      <c r="E8" s="209"/>
      <c r="F8" s="168" t="s">
        <v>2</v>
      </c>
    </row>
    <row r="9" spans="1:6" s="179" customFormat="1" ht="23.1" customHeight="1">
      <c r="A9" s="147" t="s">
        <v>859</v>
      </c>
      <c r="B9" s="170"/>
      <c r="C9" s="174"/>
      <c r="D9" s="177"/>
      <c r="E9" s="209"/>
      <c r="F9" s="168"/>
    </row>
    <row r="10" spans="1:6" s="179" customFormat="1" ht="23.1" customHeight="1">
      <c r="A10" s="147" t="s">
        <v>860</v>
      </c>
      <c r="B10" s="170"/>
      <c r="C10" s="174"/>
      <c r="D10" s="177"/>
      <c r="E10" s="209"/>
      <c r="F10" s="168"/>
    </row>
    <row r="11" spans="1:6" s="179" customFormat="1" ht="23.1" customHeight="1">
      <c r="A11" s="147" t="s">
        <v>861</v>
      </c>
      <c r="B11" s="170">
        <v>237</v>
      </c>
      <c r="C11" s="174"/>
      <c r="D11" s="177">
        <v>253</v>
      </c>
      <c r="E11" s="209">
        <f>(D11-B11)/B11*100</f>
        <v>6.7510548523206699</v>
      </c>
      <c r="F11" s="168"/>
    </row>
    <row r="12" spans="1:6" s="179" customFormat="1" ht="23.1" customHeight="1">
      <c r="A12" s="145" t="s">
        <v>862</v>
      </c>
      <c r="B12" s="155"/>
      <c r="C12" s="174"/>
      <c r="D12" s="177"/>
      <c r="E12" s="209"/>
      <c r="F12" s="168"/>
    </row>
    <row r="13" spans="1:6" s="179" customFormat="1" ht="23.1" customHeight="1">
      <c r="A13" s="147" t="s">
        <v>863</v>
      </c>
      <c r="B13" s="170"/>
      <c r="C13" s="174"/>
      <c r="D13" s="177"/>
      <c r="E13" s="209"/>
      <c r="F13" s="168"/>
    </row>
    <row r="14" spans="1:6" s="179" customFormat="1" ht="23.1" customHeight="1">
      <c r="A14" s="147" t="s">
        <v>864</v>
      </c>
      <c r="B14" s="170"/>
      <c r="C14" s="174"/>
      <c r="D14" s="177"/>
      <c r="E14" s="209"/>
      <c r="F14" s="168"/>
    </row>
    <row r="15" spans="1:6" s="179" customFormat="1" ht="23.1" customHeight="1">
      <c r="A15" s="147" t="s">
        <v>865</v>
      </c>
      <c r="B15" s="170"/>
      <c r="C15" s="174"/>
      <c r="D15" s="177"/>
      <c r="E15" s="209"/>
      <c r="F15" s="168"/>
    </row>
    <row r="16" spans="1:6" s="179" customFormat="1" ht="23.1" customHeight="1">
      <c r="A16" s="147" t="s">
        <v>866</v>
      </c>
      <c r="B16" s="170"/>
      <c r="C16" s="174"/>
      <c r="D16" s="177"/>
      <c r="E16" s="209"/>
      <c r="F16" s="168"/>
    </row>
    <row r="17" spans="1:7" s="179" customFormat="1" ht="23.1" customHeight="1">
      <c r="A17" s="147" t="s">
        <v>867</v>
      </c>
      <c r="B17" s="170"/>
      <c r="C17" s="174"/>
      <c r="D17" s="177"/>
      <c r="E17" s="209"/>
      <c r="F17" s="168"/>
    </row>
    <row r="18" spans="1:7" s="179" customFormat="1" ht="23.1" customHeight="1">
      <c r="A18" s="145" t="s">
        <v>868</v>
      </c>
      <c r="B18" s="155"/>
      <c r="C18" s="174"/>
      <c r="D18" s="177"/>
      <c r="E18" s="209"/>
      <c r="F18" s="168"/>
    </row>
    <row r="19" spans="1:7" s="179" customFormat="1" ht="23.1" customHeight="1">
      <c r="A19" s="147" t="s">
        <v>869</v>
      </c>
      <c r="B19" s="170"/>
      <c r="C19" s="174"/>
      <c r="D19" s="177"/>
      <c r="E19" s="209"/>
      <c r="F19" s="168"/>
    </row>
    <row r="20" spans="1:7" s="179" customFormat="1" ht="23.1" customHeight="1">
      <c r="A20" s="147" t="s">
        <v>870</v>
      </c>
      <c r="B20" s="170"/>
      <c r="C20" s="174"/>
      <c r="D20" s="177"/>
      <c r="E20" s="209"/>
      <c r="F20" s="168"/>
    </row>
    <row r="21" spans="1:7" s="179" customFormat="1" ht="23.1" customHeight="1">
      <c r="A21" s="147" t="s">
        <v>871</v>
      </c>
      <c r="B21" s="170"/>
      <c r="C21" s="174"/>
      <c r="D21" s="177"/>
      <c r="E21" s="209"/>
      <c r="F21" s="168"/>
    </row>
    <row r="22" spans="1:7" s="179" customFormat="1" ht="23.1" customHeight="1">
      <c r="A22" s="145" t="s">
        <v>872</v>
      </c>
      <c r="B22" s="155"/>
      <c r="C22" s="174"/>
      <c r="D22" s="173">
        <v>1203</v>
      </c>
      <c r="E22" s="209"/>
      <c r="F22" s="168"/>
    </row>
    <row r="23" spans="1:7" s="179" customFormat="1" ht="23.1" customHeight="1">
      <c r="A23" s="172"/>
      <c r="B23" s="173"/>
      <c r="C23" s="174"/>
      <c r="D23" s="174"/>
      <c r="E23" s="209"/>
      <c r="F23" s="168"/>
    </row>
    <row r="24" spans="1:7" s="179" customFormat="1" ht="23.1" customHeight="1">
      <c r="A24" s="173" t="s">
        <v>873</v>
      </c>
      <c r="B24" s="173">
        <v>8054</v>
      </c>
      <c r="C24" s="174">
        <v>2000</v>
      </c>
      <c r="D24" s="174">
        <v>4421</v>
      </c>
      <c r="E24" s="208">
        <f>(D24-B24)/B24*100</f>
        <v>-45.108020859200401</v>
      </c>
      <c r="F24" s="168"/>
      <c r="G24" s="221"/>
    </row>
    <row r="25" spans="1:7" s="179" customFormat="1" ht="23.1" customHeight="1">
      <c r="A25" s="172"/>
      <c r="B25" s="173"/>
      <c r="C25" s="174"/>
      <c r="D25" s="174"/>
      <c r="E25" s="208"/>
      <c r="F25" s="168"/>
    </row>
    <row r="26" spans="1:7" s="179" customFormat="1" ht="23.1" customHeight="1">
      <c r="A26" s="176" t="s">
        <v>628</v>
      </c>
      <c r="B26" s="177"/>
      <c r="C26" s="175"/>
      <c r="D26" s="175">
        <v>302</v>
      </c>
      <c r="E26" s="208"/>
      <c r="F26" s="168"/>
    </row>
    <row r="27" spans="1:7" s="179" customFormat="1" ht="23.1" customHeight="1">
      <c r="A27" s="176" t="s">
        <v>632</v>
      </c>
      <c r="B27" s="177">
        <v>618</v>
      </c>
      <c r="C27" s="175"/>
      <c r="D27" s="175">
        <v>317</v>
      </c>
      <c r="E27" s="209"/>
      <c r="F27" s="168"/>
    </row>
    <row r="28" spans="1:7" s="179" customFormat="1" ht="23.1" customHeight="1">
      <c r="A28" s="172"/>
      <c r="B28" s="173"/>
      <c r="C28" s="174"/>
      <c r="D28" s="175"/>
      <c r="E28" s="208"/>
      <c r="F28" s="222"/>
    </row>
    <row r="29" spans="1:7" s="179" customFormat="1" ht="23.1" customHeight="1">
      <c r="A29" s="172"/>
      <c r="B29" s="173"/>
      <c r="C29" s="174"/>
      <c r="D29" s="174"/>
      <c r="E29" s="208"/>
      <c r="F29" s="168"/>
    </row>
    <row r="30" spans="1:7" s="179" customFormat="1" ht="23.1" customHeight="1">
      <c r="A30" s="172"/>
      <c r="B30" s="173"/>
      <c r="C30" s="174"/>
      <c r="D30" s="174"/>
      <c r="E30" s="208"/>
      <c r="F30" s="168"/>
    </row>
    <row r="31" spans="1:7" s="179" customFormat="1" ht="23.1" customHeight="1">
      <c r="A31" s="173" t="s">
        <v>874</v>
      </c>
      <c r="B31" s="173">
        <v>8672</v>
      </c>
      <c r="C31" s="174">
        <v>2000</v>
      </c>
      <c r="D31" s="174">
        <f>SUM(D24,D26:D27)</f>
        <v>5040</v>
      </c>
      <c r="E31" s="208"/>
      <c r="F31" s="168"/>
    </row>
  </sheetData>
  <mergeCells count="5">
    <mergeCell ref="A1:F1"/>
    <mergeCell ref="C3:D3"/>
    <mergeCell ref="A3:A4"/>
    <mergeCell ref="E3:E4"/>
    <mergeCell ref="F3:F4"/>
  </mergeCells>
  <phoneticPr fontId="50" type="noConversion"/>
  <printOptions horizontalCentered="1"/>
  <pageMargins left="0.82677165354330717" right="0.70866141732283472" top="1.1023622047244095" bottom="0.94488188976377963" header="0.31496062992125984" footer="0.70866141732283472"/>
  <pageSetup paperSize="9" scale="73" firstPageNumber="41" orientation="portrait" useFirstPageNumber="1" r:id="rId1"/>
  <headerFooter scaleWithDoc="0" alignWithMargins="0">
    <oddFooter>&amp;C&amp;15- &amp;P -</oddFooter>
  </headerFooter>
</worksheet>
</file>

<file path=xl/worksheets/sheet2.xml><?xml version="1.0" encoding="utf-8"?>
<worksheet xmlns="http://schemas.openxmlformats.org/spreadsheetml/2006/main" xmlns:r="http://schemas.openxmlformats.org/officeDocument/2006/relationships">
  <sheetPr>
    <tabColor rgb="FF0070C0"/>
  </sheetPr>
  <dimension ref="A2:I41"/>
  <sheetViews>
    <sheetView view="pageBreakPreview" zoomScaleSheetLayoutView="100" workbookViewId="0">
      <selection activeCell="H33" sqref="H33"/>
    </sheetView>
  </sheetViews>
  <sheetFormatPr defaultColWidth="8" defaultRowHeight="14.25"/>
  <cols>
    <col min="1" max="16384" width="8" style="156"/>
  </cols>
  <sheetData>
    <row r="2" spans="1:9" ht="21.75" customHeight="1">
      <c r="A2" s="413" t="s">
        <v>4</v>
      </c>
      <c r="B2" s="413"/>
      <c r="C2" s="413"/>
      <c r="D2" s="413"/>
      <c r="E2" s="413"/>
      <c r="F2" s="413"/>
      <c r="G2" s="413"/>
      <c r="H2" s="413"/>
      <c r="I2" s="413"/>
    </row>
    <row r="3" spans="1:9" ht="21.75" customHeight="1">
      <c r="A3" s="403"/>
      <c r="B3" s="403"/>
      <c r="C3" s="403"/>
      <c r="D3" s="403"/>
      <c r="E3" s="403"/>
      <c r="F3" s="403"/>
      <c r="G3" s="403"/>
      <c r="H3" s="403"/>
      <c r="I3" s="403"/>
    </row>
    <row r="4" spans="1:9" ht="18" customHeight="1">
      <c r="A4" s="414" t="s">
        <v>5</v>
      </c>
      <c r="B4" s="414"/>
      <c r="C4" s="414"/>
    </row>
    <row r="5" spans="1:9" ht="18" customHeight="1">
      <c r="A5" s="237" t="s">
        <v>6</v>
      </c>
    </row>
    <row r="6" spans="1:9" ht="18" customHeight="1">
      <c r="A6" s="237" t="s">
        <v>7</v>
      </c>
    </row>
    <row r="7" spans="1:9" ht="18" customHeight="1">
      <c r="A7" s="237" t="s">
        <v>8</v>
      </c>
    </row>
    <row r="8" spans="1:9" ht="18" customHeight="1">
      <c r="A8" s="237" t="s">
        <v>9</v>
      </c>
      <c r="G8" s="156" t="s">
        <v>2</v>
      </c>
    </row>
    <row r="9" spans="1:9" ht="18" customHeight="1">
      <c r="A9" s="237" t="s">
        <v>10</v>
      </c>
    </row>
    <row r="10" spans="1:9" ht="18" customHeight="1">
      <c r="A10" s="237" t="s">
        <v>11</v>
      </c>
    </row>
    <row r="11" spans="1:9" ht="18" customHeight="1">
      <c r="A11" s="237" t="s">
        <v>12</v>
      </c>
    </row>
    <row r="12" spans="1:9" ht="18" customHeight="1">
      <c r="A12" s="237" t="s">
        <v>13</v>
      </c>
    </row>
    <row r="13" spans="1:9" ht="18" customHeight="1">
      <c r="A13" s="237" t="s">
        <v>14</v>
      </c>
    </row>
    <row r="14" spans="1:9" ht="18" customHeight="1">
      <c r="A14" s="237" t="s">
        <v>15</v>
      </c>
    </row>
    <row r="15" spans="1:9" ht="18" customHeight="1">
      <c r="A15" s="237" t="s">
        <v>16</v>
      </c>
    </row>
    <row r="16" spans="1:9" ht="18" customHeight="1">
      <c r="A16" s="237" t="s">
        <v>17</v>
      </c>
    </row>
    <row r="17" spans="1:7" ht="18" customHeight="1">
      <c r="A17" s="237" t="s">
        <v>18</v>
      </c>
    </row>
    <row r="18" spans="1:7" ht="18" customHeight="1">
      <c r="A18" s="237" t="s">
        <v>19</v>
      </c>
    </row>
    <row r="19" spans="1:7" ht="18" customHeight="1">
      <c r="A19" s="237" t="s">
        <v>20</v>
      </c>
    </row>
    <row r="20" spans="1:7" ht="15.95" customHeight="1">
      <c r="A20" s="156" t="s">
        <v>21</v>
      </c>
    </row>
    <row r="21" spans="1:7" ht="18" customHeight="1">
      <c r="A21" s="237" t="s">
        <v>22</v>
      </c>
    </row>
    <row r="22" spans="1:7" ht="18" customHeight="1">
      <c r="A22" s="237" t="s">
        <v>23</v>
      </c>
    </row>
    <row r="23" spans="1:7" ht="18" customHeight="1">
      <c r="A23" s="237" t="s">
        <v>24</v>
      </c>
    </row>
    <row r="24" spans="1:7" ht="18" customHeight="1">
      <c r="A24" s="237" t="s">
        <v>25</v>
      </c>
    </row>
    <row r="25" spans="1:7" ht="18" customHeight="1">
      <c r="A25" s="156" t="s">
        <v>26</v>
      </c>
    </row>
    <row r="26" spans="1:7" ht="18" customHeight="1">
      <c r="A26" s="237" t="s">
        <v>27</v>
      </c>
    </row>
    <row r="27" spans="1:7" ht="18" customHeight="1">
      <c r="A27" s="237" t="s">
        <v>28</v>
      </c>
    </row>
    <row r="28" spans="1:7" s="318" customFormat="1" ht="18" customHeight="1">
      <c r="A28" s="414" t="s">
        <v>29</v>
      </c>
      <c r="B28" s="414"/>
      <c r="C28" s="414"/>
      <c r="D28" s="414"/>
      <c r="E28" s="414"/>
    </row>
    <row r="29" spans="1:7" ht="18" customHeight="1">
      <c r="A29" s="412" t="s">
        <v>30</v>
      </c>
      <c r="B29" s="412"/>
      <c r="C29" s="412"/>
      <c r="D29" s="412"/>
      <c r="E29" s="412"/>
      <c r="F29" s="412"/>
      <c r="G29" s="412"/>
    </row>
    <row r="30" spans="1:7" ht="18" customHeight="1">
      <c r="A30" s="412" t="s">
        <v>31</v>
      </c>
      <c r="B30" s="412"/>
      <c r="C30" s="412"/>
      <c r="D30" s="412"/>
      <c r="E30" s="412"/>
      <c r="F30" s="412"/>
      <c r="G30" s="412"/>
    </row>
    <row r="31" spans="1:7" ht="18" customHeight="1">
      <c r="A31" s="412" t="s">
        <v>32</v>
      </c>
      <c r="B31" s="412"/>
      <c r="C31" s="412"/>
      <c r="D31" s="412"/>
      <c r="E31" s="412"/>
      <c r="F31" s="412"/>
      <c r="G31" s="412"/>
    </row>
    <row r="32" spans="1:7" ht="18" customHeight="1">
      <c r="A32" s="412" t="s">
        <v>33</v>
      </c>
      <c r="B32" s="412"/>
      <c r="C32" s="412"/>
      <c r="D32" s="412"/>
      <c r="E32" s="412"/>
      <c r="F32" s="412"/>
      <c r="G32" s="412"/>
    </row>
    <row r="33" spans="1:7" ht="18" customHeight="1">
      <c r="A33" s="412" t="s">
        <v>34</v>
      </c>
      <c r="B33" s="412"/>
      <c r="C33" s="412"/>
      <c r="D33" s="412"/>
      <c r="E33" s="412"/>
      <c r="F33" s="412"/>
      <c r="G33" s="412"/>
    </row>
    <row r="34" spans="1:7" ht="18" customHeight="1">
      <c r="A34" s="412" t="s">
        <v>35</v>
      </c>
      <c r="B34" s="412"/>
      <c r="C34" s="412"/>
      <c r="D34" s="412"/>
      <c r="E34" s="412"/>
      <c r="F34" s="412"/>
      <c r="G34" s="412"/>
    </row>
    <row r="35" spans="1:7" ht="18" customHeight="1">
      <c r="A35" s="412" t="s">
        <v>36</v>
      </c>
      <c r="B35" s="412"/>
      <c r="C35" s="412"/>
      <c r="D35" s="412"/>
      <c r="E35" s="412"/>
      <c r="F35" s="412"/>
      <c r="G35" s="412"/>
    </row>
    <row r="36" spans="1:7" ht="18" customHeight="1">
      <c r="A36" s="412" t="s">
        <v>37</v>
      </c>
      <c r="B36" s="412"/>
      <c r="C36" s="412"/>
      <c r="D36" s="412"/>
      <c r="E36" s="412"/>
      <c r="F36" s="412"/>
      <c r="G36" s="412"/>
    </row>
    <row r="37" spans="1:7" ht="18" customHeight="1">
      <c r="A37" s="412" t="s">
        <v>38</v>
      </c>
      <c r="B37" s="412"/>
      <c r="C37" s="412"/>
      <c r="D37" s="412"/>
      <c r="E37" s="412"/>
      <c r="F37" s="412"/>
      <c r="G37" s="412"/>
    </row>
    <row r="38" spans="1:7" ht="18" customHeight="1">
      <c r="A38" s="412" t="s">
        <v>39</v>
      </c>
      <c r="B38" s="412"/>
      <c r="C38" s="412"/>
      <c r="D38" s="412"/>
      <c r="E38" s="412"/>
      <c r="F38" s="412"/>
      <c r="G38" s="412"/>
    </row>
    <row r="39" spans="1:7" ht="18" customHeight="1">
      <c r="A39" s="412" t="s">
        <v>40</v>
      </c>
      <c r="B39" s="412"/>
      <c r="C39" s="412"/>
      <c r="D39" s="412"/>
      <c r="E39" s="412"/>
      <c r="F39" s="412"/>
      <c r="G39" s="412"/>
    </row>
    <row r="40" spans="1:7" ht="18" customHeight="1">
      <c r="A40" s="412" t="s">
        <v>41</v>
      </c>
      <c r="B40" s="412"/>
      <c r="C40" s="412"/>
      <c r="D40" s="412"/>
      <c r="E40" s="412"/>
      <c r="F40" s="412"/>
      <c r="G40" s="412"/>
    </row>
    <row r="41" spans="1:7" hidden="1">
      <c r="A41" s="411" t="s">
        <v>42</v>
      </c>
      <c r="B41" s="411"/>
      <c r="C41" s="411"/>
      <c r="D41" s="411"/>
      <c r="E41" s="411"/>
      <c r="F41" s="411"/>
    </row>
  </sheetData>
  <mergeCells count="16">
    <mergeCell ref="A35:G35"/>
    <mergeCell ref="A2:I2"/>
    <mergeCell ref="A4:C4"/>
    <mergeCell ref="A28:E28"/>
    <mergeCell ref="A29:G29"/>
    <mergeCell ref="A30:G30"/>
    <mergeCell ref="A31:G31"/>
    <mergeCell ref="A32:G32"/>
    <mergeCell ref="A33:G33"/>
    <mergeCell ref="A34:G34"/>
    <mergeCell ref="A41:F41"/>
    <mergeCell ref="A36:G36"/>
    <mergeCell ref="A37:G37"/>
    <mergeCell ref="A38:G38"/>
    <mergeCell ref="A39:G39"/>
    <mergeCell ref="A40:G40"/>
  </mergeCells>
  <phoneticPr fontId="50" type="noConversion"/>
  <pageMargins left="0.94374999999999998" right="0.74791666666666701" top="0.98402777777777795" bottom="0.98402777777777795" header="0.51180555555555596" footer="0.70763888888888904"/>
  <pageSetup paperSize="9" scale="92" firstPageNumber="12" orientation="portrait" useFirstPageNumber="1" r:id="rId1"/>
  <headerFooter scaleWithDoc="0" alignWithMargins="0">
    <oddFooter>&amp;C&amp;14- &amp;P -</oddFooter>
  </headerFooter>
</worksheet>
</file>

<file path=xl/worksheets/sheet20.xml><?xml version="1.0" encoding="utf-8"?>
<worksheet xmlns="http://schemas.openxmlformats.org/spreadsheetml/2006/main" xmlns:r="http://schemas.openxmlformats.org/officeDocument/2006/relationships">
  <dimension ref="A1:G43"/>
  <sheetViews>
    <sheetView showZeros="0" view="pageBreakPreview" topLeftCell="A17" zoomScale="90" zoomScaleSheetLayoutView="90" workbookViewId="0">
      <selection activeCell="F40" sqref="F40"/>
    </sheetView>
  </sheetViews>
  <sheetFormatPr defaultColWidth="8" defaultRowHeight="14.25"/>
  <cols>
    <col min="1" max="1" width="38.5" style="156" customWidth="1"/>
    <col min="2" max="2" width="10.25" style="198" customWidth="1"/>
    <col min="3" max="3" width="10.25" style="156" customWidth="1"/>
    <col min="4" max="4" width="10.25" style="156" hidden="1" customWidth="1"/>
    <col min="5" max="5" width="10.25" style="198" customWidth="1"/>
    <col min="6" max="6" width="18.375" style="199" customWidth="1"/>
    <col min="7" max="7" width="14.125" style="156" customWidth="1"/>
    <col min="8" max="16384" width="8" style="156"/>
  </cols>
  <sheetData>
    <row r="1" spans="1:7" ht="31.5" customHeight="1">
      <c r="A1" s="415" t="s">
        <v>875</v>
      </c>
      <c r="B1" s="415"/>
      <c r="C1" s="415"/>
      <c r="D1" s="415"/>
      <c r="E1" s="415"/>
      <c r="F1" s="415"/>
      <c r="G1" s="415"/>
    </row>
    <row r="2" spans="1:7" ht="28.5" customHeight="1">
      <c r="A2" s="156" t="s">
        <v>876</v>
      </c>
      <c r="G2" s="200" t="s">
        <v>160</v>
      </c>
    </row>
    <row r="3" spans="1:7" ht="28.5" customHeight="1">
      <c r="A3" s="418" t="s">
        <v>852</v>
      </c>
      <c r="B3" s="161" t="s">
        <v>853</v>
      </c>
      <c r="C3" s="488" t="s">
        <v>48</v>
      </c>
      <c r="D3" s="488"/>
      <c r="E3" s="419"/>
      <c r="F3" s="475" t="s">
        <v>51</v>
      </c>
      <c r="G3" s="471" t="s">
        <v>705</v>
      </c>
    </row>
    <row r="4" spans="1:7" ht="21.75" customHeight="1">
      <c r="A4" s="418"/>
      <c r="B4" s="163" t="s">
        <v>161</v>
      </c>
      <c r="C4" s="164" t="s">
        <v>53</v>
      </c>
      <c r="D4" s="165" t="s">
        <v>54</v>
      </c>
      <c r="E4" s="161" t="s">
        <v>161</v>
      </c>
      <c r="F4" s="472"/>
      <c r="G4" s="471"/>
    </row>
    <row r="5" spans="1:7" ht="21.75" hidden="1" customHeight="1">
      <c r="A5" s="201" t="s">
        <v>326</v>
      </c>
      <c r="B5" s="202"/>
      <c r="C5" s="203"/>
      <c r="D5" s="165"/>
      <c r="E5" s="203"/>
      <c r="F5" s="204"/>
      <c r="G5" s="162"/>
    </row>
    <row r="6" spans="1:7" ht="21.75" hidden="1" customHeight="1">
      <c r="A6" s="201" t="s">
        <v>612</v>
      </c>
      <c r="B6" s="202"/>
      <c r="C6" s="203"/>
      <c r="D6" s="165"/>
      <c r="E6" s="203"/>
      <c r="F6" s="204"/>
      <c r="G6" s="162"/>
    </row>
    <row r="7" spans="1:7" ht="21.75" hidden="1" customHeight="1">
      <c r="A7" s="205" t="s">
        <v>877</v>
      </c>
      <c r="B7" s="206"/>
      <c r="C7" s="203"/>
      <c r="D7" s="165"/>
      <c r="E7" s="203"/>
      <c r="F7" s="204"/>
      <c r="G7" s="162"/>
    </row>
    <row r="8" spans="1:7" ht="23.1" customHeight="1">
      <c r="A8" s="145" t="s">
        <v>878</v>
      </c>
      <c r="B8" s="155"/>
      <c r="C8" s="203"/>
      <c r="D8" s="165"/>
      <c r="E8" s="207">
        <v>104</v>
      </c>
      <c r="F8" s="204"/>
      <c r="G8" s="162" t="s">
        <v>2</v>
      </c>
    </row>
    <row r="9" spans="1:7" ht="23.1" customHeight="1">
      <c r="A9" s="147" t="s">
        <v>879</v>
      </c>
      <c r="B9" s="170"/>
      <c r="C9" s="203"/>
      <c r="D9" s="165"/>
      <c r="E9" s="203"/>
      <c r="F9" s="204"/>
      <c r="G9" s="162"/>
    </row>
    <row r="10" spans="1:7" ht="23.1" customHeight="1">
      <c r="A10" s="147" t="s">
        <v>880</v>
      </c>
      <c r="B10" s="170"/>
      <c r="C10" s="203"/>
      <c r="D10" s="165"/>
      <c r="E10" s="203"/>
      <c r="F10" s="204"/>
      <c r="G10" s="162"/>
    </row>
    <row r="11" spans="1:7" ht="23.1" customHeight="1">
      <c r="A11" s="147" t="s">
        <v>881</v>
      </c>
      <c r="B11" s="170"/>
      <c r="C11" s="203"/>
      <c r="D11" s="165"/>
      <c r="E11" s="203"/>
      <c r="F11" s="204"/>
      <c r="G11" s="162"/>
    </row>
    <row r="12" spans="1:7" ht="23.1" customHeight="1">
      <c r="A12" s="147" t="s">
        <v>882</v>
      </c>
      <c r="B12" s="170"/>
      <c r="C12" s="203"/>
      <c r="D12" s="165"/>
      <c r="E12" s="203">
        <v>0</v>
      </c>
      <c r="F12" s="204"/>
      <c r="G12" s="162"/>
    </row>
    <row r="13" spans="1:7" ht="23.1" customHeight="1">
      <c r="A13" s="147" t="s">
        <v>883</v>
      </c>
      <c r="B13" s="170"/>
      <c r="C13" s="203"/>
      <c r="D13" s="165"/>
      <c r="E13" s="203">
        <v>104</v>
      </c>
      <c r="F13" s="204"/>
      <c r="G13" s="162"/>
    </row>
    <row r="14" spans="1:7" ht="23.1" customHeight="1">
      <c r="A14" s="147" t="s">
        <v>884</v>
      </c>
      <c r="B14" s="170"/>
      <c r="C14" s="203"/>
      <c r="D14" s="165"/>
      <c r="E14" s="203">
        <v>0</v>
      </c>
      <c r="F14" s="204"/>
      <c r="G14" s="162"/>
    </row>
    <row r="15" spans="1:7" ht="23.1" customHeight="1">
      <c r="A15" s="147" t="s">
        <v>885</v>
      </c>
      <c r="B15" s="170"/>
      <c r="C15" s="203"/>
      <c r="D15" s="165"/>
      <c r="E15" s="203">
        <v>0</v>
      </c>
      <c r="F15" s="204"/>
      <c r="G15" s="162"/>
    </row>
    <row r="16" spans="1:7" ht="23.1" customHeight="1">
      <c r="A16" s="147" t="s">
        <v>886</v>
      </c>
      <c r="B16" s="170"/>
      <c r="C16" s="203"/>
      <c r="D16" s="165"/>
      <c r="E16" s="203">
        <v>0</v>
      </c>
      <c r="F16" s="204"/>
      <c r="G16" s="162"/>
    </row>
    <row r="17" spans="1:7" ht="23.1" customHeight="1">
      <c r="A17" s="147" t="s">
        <v>887</v>
      </c>
      <c r="B17" s="170"/>
      <c r="C17" s="203"/>
      <c r="D17" s="165"/>
      <c r="E17" s="203"/>
      <c r="F17" s="204"/>
      <c r="G17" s="162"/>
    </row>
    <row r="18" spans="1:7" ht="23.1" customHeight="1">
      <c r="A18" s="145" t="s">
        <v>888</v>
      </c>
      <c r="B18" s="155"/>
      <c r="C18" s="203"/>
      <c r="D18" s="165"/>
      <c r="E18" s="207"/>
      <c r="F18" s="208"/>
      <c r="G18" s="162"/>
    </row>
    <row r="19" spans="1:7" ht="23.1" customHeight="1">
      <c r="A19" s="147" t="s">
        <v>889</v>
      </c>
      <c r="B19" s="170"/>
      <c r="C19" s="203"/>
      <c r="D19" s="165"/>
      <c r="E19" s="203"/>
      <c r="F19" s="209"/>
      <c r="G19" s="162"/>
    </row>
    <row r="20" spans="1:7" ht="23.1" customHeight="1">
      <c r="A20" s="147" t="s">
        <v>890</v>
      </c>
      <c r="B20" s="170"/>
      <c r="C20" s="203"/>
      <c r="D20" s="165"/>
      <c r="E20" s="203">
        <v>0</v>
      </c>
      <c r="F20" s="209"/>
      <c r="G20" s="162"/>
    </row>
    <row r="21" spans="1:7" ht="23.1" customHeight="1">
      <c r="A21" s="147" t="s">
        <v>891</v>
      </c>
      <c r="B21" s="170"/>
      <c r="C21" s="203"/>
      <c r="D21" s="165"/>
      <c r="E21" s="203">
        <v>0</v>
      </c>
      <c r="F21" s="209"/>
      <c r="G21" s="162"/>
    </row>
    <row r="22" spans="1:7" ht="23.1" customHeight="1">
      <c r="A22" s="147" t="s">
        <v>892</v>
      </c>
      <c r="B22" s="170"/>
      <c r="C22" s="203"/>
      <c r="D22" s="165"/>
      <c r="E22" s="203">
        <v>0</v>
      </c>
      <c r="F22" s="209"/>
      <c r="G22" s="162"/>
    </row>
    <row r="23" spans="1:7" ht="23.1" customHeight="1">
      <c r="A23" s="147" t="s">
        <v>893</v>
      </c>
      <c r="B23" s="170"/>
      <c r="C23" s="203"/>
      <c r="D23" s="165"/>
      <c r="E23" s="203">
        <v>0</v>
      </c>
      <c r="F23" s="209"/>
      <c r="G23" s="162"/>
    </row>
    <row r="24" spans="1:7" ht="23.1" customHeight="1">
      <c r="A24" s="147" t="s">
        <v>894</v>
      </c>
      <c r="B24" s="170"/>
      <c r="C24" s="210"/>
      <c r="D24" s="210"/>
      <c r="E24" s="171">
        <v>0</v>
      </c>
      <c r="F24" s="209"/>
      <c r="G24" s="168"/>
    </row>
    <row r="25" spans="1:7" ht="23.1" customHeight="1">
      <c r="A25" s="147" t="s">
        <v>895</v>
      </c>
      <c r="B25" s="170"/>
      <c r="C25" s="210"/>
      <c r="D25" s="210"/>
      <c r="E25" s="171"/>
      <c r="F25" s="209"/>
      <c r="G25" s="168"/>
    </row>
    <row r="26" spans="1:7" ht="23.1" customHeight="1">
      <c r="A26" s="147" t="s">
        <v>896</v>
      </c>
      <c r="B26" s="170"/>
      <c r="C26" s="210"/>
      <c r="D26" s="210"/>
      <c r="E26" s="171"/>
      <c r="F26" s="209"/>
      <c r="G26" s="168"/>
    </row>
    <row r="27" spans="1:7" ht="23.1" customHeight="1">
      <c r="A27" s="145" t="s">
        <v>897</v>
      </c>
      <c r="B27" s="155"/>
      <c r="C27" s="210"/>
      <c r="D27" s="210"/>
      <c r="E27" s="171"/>
      <c r="F27" s="204"/>
      <c r="G27" s="168"/>
    </row>
    <row r="28" spans="1:7" ht="23.1" customHeight="1">
      <c r="A28" s="147" t="s">
        <v>898</v>
      </c>
      <c r="B28" s="170"/>
      <c r="C28" s="210"/>
      <c r="D28" s="211"/>
      <c r="E28" s="175"/>
      <c r="F28" s="204"/>
      <c r="G28" s="168"/>
    </row>
    <row r="29" spans="1:7" ht="23.1" customHeight="1">
      <c r="A29" s="145" t="s">
        <v>899</v>
      </c>
      <c r="B29" s="155"/>
      <c r="C29" s="210"/>
      <c r="D29" s="211"/>
      <c r="E29" s="175"/>
      <c r="F29" s="204"/>
      <c r="G29" s="168"/>
    </row>
    <row r="30" spans="1:7" ht="23.1" customHeight="1">
      <c r="A30" s="147" t="s">
        <v>900</v>
      </c>
      <c r="B30" s="170"/>
      <c r="C30" s="210"/>
      <c r="D30" s="211"/>
      <c r="E30" s="175"/>
      <c r="F30" s="204"/>
      <c r="G30" s="168"/>
    </row>
    <row r="31" spans="1:7" ht="23.1" customHeight="1">
      <c r="A31" s="147" t="s">
        <v>901</v>
      </c>
      <c r="B31" s="170"/>
      <c r="C31" s="210"/>
      <c r="D31" s="211"/>
      <c r="E31" s="175"/>
      <c r="F31" s="204"/>
      <c r="G31" s="168"/>
    </row>
    <row r="32" spans="1:7" ht="23.1" customHeight="1">
      <c r="A32" s="147" t="s">
        <v>902</v>
      </c>
      <c r="B32" s="170"/>
      <c r="C32" s="210"/>
      <c r="D32" s="211"/>
      <c r="E32" s="175"/>
      <c r="F32" s="204"/>
      <c r="G32" s="168"/>
    </row>
    <row r="33" spans="1:7" ht="23.1" customHeight="1">
      <c r="A33" s="145" t="s">
        <v>903</v>
      </c>
      <c r="B33" s="155">
        <v>500</v>
      </c>
      <c r="C33" s="212">
        <v>2000</v>
      </c>
      <c r="D33" s="213"/>
      <c r="E33" s="174">
        <v>265</v>
      </c>
      <c r="F33" s="208">
        <f>(E33-B33)/B33*100</f>
        <v>-47</v>
      </c>
      <c r="G33" s="168"/>
    </row>
    <row r="34" spans="1:7" ht="23.1" customHeight="1">
      <c r="A34" s="147" t="s">
        <v>904</v>
      </c>
      <c r="B34" s="170">
        <v>500</v>
      </c>
      <c r="C34" s="210">
        <v>2000</v>
      </c>
      <c r="D34" s="211"/>
      <c r="E34" s="175">
        <v>265</v>
      </c>
      <c r="F34" s="204"/>
      <c r="G34" s="168"/>
    </row>
    <row r="35" spans="1:7" ht="23.1" customHeight="1">
      <c r="A35" s="172"/>
      <c r="B35" s="173"/>
      <c r="C35" s="210"/>
      <c r="D35" s="213"/>
      <c r="E35" s="174"/>
      <c r="F35" s="204"/>
      <c r="G35" s="168"/>
    </row>
    <row r="36" spans="1:7" ht="23.1" customHeight="1">
      <c r="A36" s="173" t="s">
        <v>905</v>
      </c>
      <c r="B36" s="173">
        <v>500</v>
      </c>
      <c r="C36" s="213">
        <v>2000</v>
      </c>
      <c r="D36" s="213"/>
      <c r="E36" s="174">
        <v>369</v>
      </c>
      <c r="F36" s="208">
        <f>(E36-B36)/B36*100</f>
        <v>-26.2</v>
      </c>
      <c r="G36" s="194"/>
    </row>
    <row r="37" spans="1:7" ht="23.1" customHeight="1">
      <c r="A37" s="172"/>
      <c r="B37" s="173"/>
      <c r="C37" s="214"/>
      <c r="D37" s="211"/>
      <c r="E37" s="175"/>
      <c r="F37" s="208"/>
      <c r="G37" s="168"/>
    </row>
    <row r="38" spans="1:7" ht="23.1" customHeight="1">
      <c r="A38" s="176" t="s">
        <v>737</v>
      </c>
      <c r="B38" s="177"/>
      <c r="C38" s="215"/>
      <c r="D38" s="211"/>
      <c r="E38" s="175"/>
      <c r="F38" s="208"/>
      <c r="G38" s="168"/>
    </row>
    <row r="39" spans="1:7" ht="23.1" customHeight="1">
      <c r="A39" s="176" t="s">
        <v>736</v>
      </c>
      <c r="B39" s="177">
        <v>2000</v>
      </c>
      <c r="C39" s="215"/>
      <c r="D39" s="211"/>
      <c r="E39" s="175"/>
      <c r="F39" s="208"/>
      <c r="G39" s="168"/>
    </row>
    <row r="40" spans="1:7" ht="23.1" customHeight="1">
      <c r="A40" s="176" t="s">
        <v>738</v>
      </c>
      <c r="B40" s="177">
        <v>5855</v>
      </c>
      <c r="C40" s="215"/>
      <c r="D40" s="211"/>
      <c r="E40" s="175">
        <v>2377</v>
      </c>
      <c r="F40" s="208"/>
      <c r="G40" s="168"/>
    </row>
    <row r="41" spans="1:7" ht="23.1" customHeight="1">
      <c r="A41" s="176"/>
      <c r="B41" s="177"/>
      <c r="C41" s="215"/>
      <c r="D41" s="211"/>
      <c r="E41" s="175"/>
      <c r="F41" s="208"/>
      <c r="G41" s="168"/>
    </row>
    <row r="42" spans="1:7" ht="23.1" customHeight="1">
      <c r="A42" s="173" t="s">
        <v>636</v>
      </c>
      <c r="B42" s="173">
        <v>8355</v>
      </c>
      <c r="C42" s="174">
        <v>2000</v>
      </c>
      <c r="D42" s="211"/>
      <c r="E42" s="174">
        <f>SUM(E36,E38:E40)</f>
        <v>2746</v>
      </c>
      <c r="F42" s="208">
        <f>(E42-B42)/B42*100</f>
        <v>-67.133453022142405</v>
      </c>
      <c r="G42" s="168"/>
    </row>
    <row r="43" spans="1:7" ht="23.1" customHeight="1">
      <c r="A43" s="173" t="s">
        <v>637</v>
      </c>
      <c r="B43" s="173">
        <v>317</v>
      </c>
      <c r="C43" s="174"/>
      <c r="D43" s="213"/>
      <c r="E43" s="174">
        <v>2294</v>
      </c>
      <c r="F43" s="208"/>
      <c r="G43" s="168"/>
    </row>
  </sheetData>
  <mergeCells count="5">
    <mergeCell ref="A1:G1"/>
    <mergeCell ref="C3:E3"/>
    <mergeCell ref="A3:A4"/>
    <mergeCell ref="F3:F4"/>
    <mergeCell ref="G3:G4"/>
  </mergeCells>
  <phoneticPr fontId="50" type="noConversion"/>
  <printOptions horizontalCentered="1"/>
  <pageMargins left="0.6692913385826772" right="0.70866141732283472" top="0.74803149606299213" bottom="0.47244094488188981" header="0.31496062992125984" footer="0.27559055118110237"/>
  <pageSetup paperSize="9" scale="77" firstPageNumber="42" orientation="portrait" useFirstPageNumber="1" r:id="rId1"/>
  <headerFooter scaleWithDoc="0" alignWithMargins="0">
    <oddFooter>&amp;C&amp;15- &amp;P -</oddFooter>
  </headerFooter>
</worksheet>
</file>

<file path=xl/worksheets/sheet21.xml><?xml version="1.0" encoding="utf-8"?>
<worksheet xmlns="http://schemas.openxmlformats.org/spreadsheetml/2006/main" xmlns:r="http://schemas.openxmlformats.org/officeDocument/2006/relationships">
  <dimension ref="A1:G30"/>
  <sheetViews>
    <sheetView view="pageBreakPreview" zoomScale="90" zoomScaleSheetLayoutView="90" workbookViewId="0">
      <selection activeCell="G9" sqref="G9"/>
    </sheetView>
  </sheetViews>
  <sheetFormatPr defaultColWidth="9.125" defaultRowHeight="18.75"/>
  <cols>
    <col min="1" max="1" width="44" style="180" customWidth="1"/>
    <col min="2" max="2" width="11.375" style="181" customWidth="1"/>
    <col min="3" max="3" width="12.75" style="182" customWidth="1"/>
    <col min="4" max="4" width="12.625" style="182" hidden="1" customWidth="1"/>
    <col min="5" max="5" width="10.125" style="183" customWidth="1"/>
    <col min="6" max="6" width="13.75" style="184" customWidth="1"/>
    <col min="7" max="7" width="12.5" style="180" customWidth="1"/>
    <col min="8" max="248" width="9.125" style="180" customWidth="1"/>
    <col min="249" max="16384" width="9.125" style="180"/>
  </cols>
  <sheetData>
    <row r="1" spans="1:7" s="179" customFormat="1" ht="33.75" customHeight="1">
      <c r="A1" s="487" t="s">
        <v>906</v>
      </c>
      <c r="B1" s="489"/>
      <c r="C1" s="487"/>
      <c r="D1" s="487"/>
      <c r="E1" s="490"/>
      <c r="F1" s="490"/>
    </row>
    <row r="2" spans="1:7" s="179" customFormat="1" ht="22.5" customHeight="1">
      <c r="A2" s="185" t="s">
        <v>907</v>
      </c>
      <c r="B2" s="186"/>
      <c r="C2" s="187"/>
      <c r="D2" s="187"/>
      <c r="E2" s="188"/>
      <c r="F2" s="491" t="s">
        <v>160</v>
      </c>
      <c r="G2" s="491"/>
    </row>
    <row r="3" spans="1:7" s="179" customFormat="1">
      <c r="A3" s="418" t="s">
        <v>852</v>
      </c>
      <c r="B3" s="189" t="s">
        <v>853</v>
      </c>
      <c r="C3" s="488" t="s">
        <v>48</v>
      </c>
      <c r="D3" s="488"/>
      <c r="E3" s="419"/>
      <c r="F3" s="492" t="s">
        <v>908</v>
      </c>
      <c r="G3" s="471" t="s">
        <v>705</v>
      </c>
    </row>
    <row r="4" spans="1:7" s="179" customFormat="1" ht="17.100000000000001" customHeight="1">
      <c r="A4" s="418"/>
      <c r="B4" s="190" t="s">
        <v>161</v>
      </c>
      <c r="C4" s="164" t="s">
        <v>53</v>
      </c>
      <c r="D4" s="165" t="s">
        <v>54</v>
      </c>
      <c r="E4" s="161" t="s">
        <v>161</v>
      </c>
      <c r="F4" s="493"/>
      <c r="G4" s="471"/>
    </row>
    <row r="5" spans="1:7" s="179" customFormat="1" ht="94.5" customHeight="1">
      <c r="A5" s="145" t="s">
        <v>909</v>
      </c>
      <c r="B5" s="174">
        <v>3500</v>
      </c>
      <c r="C5" s="174">
        <v>2000</v>
      </c>
      <c r="D5" s="175">
        <v>2000</v>
      </c>
      <c r="E5" s="174">
        <v>1800</v>
      </c>
      <c r="F5" s="167">
        <f>(E5-B5)/B5*100</f>
        <v>-48.571428571428598</v>
      </c>
      <c r="G5" s="191" t="s">
        <v>910</v>
      </c>
    </row>
    <row r="6" spans="1:7" s="179" customFormat="1" ht="18.75" customHeight="1">
      <c r="A6" s="147" t="s">
        <v>856</v>
      </c>
      <c r="B6" s="175">
        <v>3500</v>
      </c>
      <c r="C6" s="175">
        <v>2000</v>
      </c>
      <c r="D6" s="175"/>
      <c r="E6" s="175">
        <v>1800</v>
      </c>
      <c r="F6" s="192">
        <f>(E6-B6)/B6*100</f>
        <v>-48.571428571428598</v>
      </c>
      <c r="G6" s="193"/>
    </row>
    <row r="7" spans="1:7" s="179" customFormat="1" ht="18.75" customHeight="1">
      <c r="A7" s="145" t="s">
        <v>857</v>
      </c>
      <c r="B7" s="174"/>
      <c r="C7" s="174"/>
      <c r="D7" s="174"/>
      <c r="E7" s="175"/>
      <c r="F7" s="194"/>
      <c r="G7" s="193"/>
    </row>
    <row r="8" spans="1:7" s="179" customFormat="1" ht="18.75" customHeight="1">
      <c r="A8" s="147" t="s">
        <v>858</v>
      </c>
      <c r="B8" s="174"/>
      <c r="C8" s="174"/>
      <c r="D8" s="174"/>
      <c r="E8" s="175"/>
      <c r="F8" s="194"/>
      <c r="G8" s="193"/>
    </row>
    <row r="9" spans="1:7" s="179" customFormat="1" ht="18.75" customHeight="1">
      <c r="A9" s="147" t="s">
        <v>860</v>
      </c>
      <c r="B9" s="175"/>
      <c r="C9" s="174"/>
      <c r="D9" s="174"/>
      <c r="E9" s="175"/>
      <c r="F9" s="194"/>
      <c r="G9" s="193"/>
    </row>
    <row r="10" spans="1:7" s="179" customFormat="1" ht="18.75" customHeight="1">
      <c r="A10" s="147" t="s">
        <v>861</v>
      </c>
      <c r="B10" s="175"/>
      <c r="C10" s="174"/>
      <c r="D10" s="174"/>
      <c r="E10" s="175"/>
      <c r="F10" s="194"/>
      <c r="G10" s="193"/>
    </row>
    <row r="11" spans="1:7" s="179" customFormat="1" ht="18.75" customHeight="1">
      <c r="A11" s="145" t="s">
        <v>862</v>
      </c>
      <c r="B11" s="175"/>
      <c r="C11" s="174"/>
      <c r="D11" s="174"/>
      <c r="E11" s="175"/>
      <c r="F11" s="194"/>
      <c r="G11" s="193"/>
    </row>
    <row r="12" spans="1:7" s="179" customFormat="1" ht="18.75" customHeight="1">
      <c r="A12" s="147" t="s">
        <v>863</v>
      </c>
      <c r="B12" s="174"/>
      <c r="C12" s="174"/>
      <c r="D12" s="174"/>
      <c r="E12" s="175"/>
      <c r="F12" s="194"/>
      <c r="G12" s="193"/>
    </row>
    <row r="13" spans="1:7" s="179" customFormat="1" ht="18.75" customHeight="1">
      <c r="A13" s="147" t="s">
        <v>864</v>
      </c>
      <c r="B13" s="175"/>
      <c r="C13" s="174"/>
      <c r="D13" s="174"/>
      <c r="E13" s="175"/>
      <c r="F13" s="194"/>
      <c r="G13" s="193"/>
    </row>
    <row r="14" spans="1:7" s="179" customFormat="1" ht="18.75" customHeight="1">
      <c r="A14" s="147" t="s">
        <v>865</v>
      </c>
      <c r="B14" s="175"/>
      <c r="C14" s="174"/>
      <c r="D14" s="174"/>
      <c r="E14" s="175"/>
      <c r="F14" s="194"/>
      <c r="G14" s="193"/>
    </row>
    <row r="15" spans="1:7" s="179" customFormat="1" ht="18.75" customHeight="1">
      <c r="A15" s="147" t="s">
        <v>866</v>
      </c>
      <c r="B15" s="175"/>
      <c r="C15" s="174"/>
      <c r="D15" s="174"/>
      <c r="E15" s="175"/>
      <c r="F15" s="194"/>
      <c r="G15" s="193"/>
    </row>
    <row r="16" spans="1:7" s="179" customFormat="1" ht="18.75" customHeight="1">
      <c r="A16" s="147" t="s">
        <v>867</v>
      </c>
      <c r="B16" s="175"/>
      <c r="C16" s="174"/>
      <c r="D16" s="174"/>
      <c r="E16" s="175"/>
      <c r="F16" s="194"/>
      <c r="G16" s="193"/>
    </row>
    <row r="17" spans="1:7" s="179" customFormat="1" ht="18.75" customHeight="1">
      <c r="A17" s="145" t="s">
        <v>868</v>
      </c>
      <c r="B17" s="175"/>
      <c r="C17" s="174"/>
      <c r="D17" s="174"/>
      <c r="E17" s="175"/>
      <c r="F17" s="194"/>
      <c r="G17" s="193"/>
    </row>
    <row r="18" spans="1:7" s="179" customFormat="1" ht="18.75" customHeight="1">
      <c r="A18" s="147" t="s">
        <v>869</v>
      </c>
      <c r="B18" s="174"/>
      <c r="C18" s="174"/>
      <c r="D18" s="174"/>
      <c r="E18" s="175"/>
      <c r="F18" s="194"/>
      <c r="G18" s="193"/>
    </row>
    <row r="19" spans="1:7" s="179" customFormat="1" ht="18.75" customHeight="1">
      <c r="A19" s="147" t="s">
        <v>870</v>
      </c>
      <c r="B19" s="175"/>
      <c r="C19" s="174"/>
      <c r="D19" s="174"/>
      <c r="E19" s="175"/>
      <c r="F19" s="194"/>
      <c r="G19" s="193"/>
    </row>
    <row r="20" spans="1:7" s="179" customFormat="1" ht="18.75" customHeight="1">
      <c r="A20" s="147" t="s">
        <v>871</v>
      </c>
      <c r="B20" s="175"/>
      <c r="C20" s="174"/>
      <c r="D20" s="174"/>
      <c r="E20" s="175"/>
      <c r="F20" s="194"/>
      <c r="G20" s="193"/>
    </row>
    <row r="21" spans="1:7" s="179" customFormat="1" ht="18.75" customHeight="1">
      <c r="A21" s="145" t="s">
        <v>872</v>
      </c>
      <c r="B21" s="175"/>
      <c r="C21" s="174"/>
      <c r="D21" s="174"/>
      <c r="E21" s="175"/>
      <c r="F21" s="194"/>
      <c r="G21" s="193"/>
    </row>
    <row r="22" spans="1:7" s="179" customFormat="1" ht="18.75" customHeight="1">
      <c r="A22" s="173" t="s">
        <v>873</v>
      </c>
      <c r="B22" s="174">
        <v>3500</v>
      </c>
      <c r="C22" s="174">
        <v>2000</v>
      </c>
      <c r="D22" s="174"/>
      <c r="E22" s="174">
        <v>1800</v>
      </c>
      <c r="F22" s="195">
        <f>(E22-B22)/B22*100</f>
        <v>-48.571428571428598</v>
      </c>
      <c r="G22" s="193"/>
    </row>
    <row r="23" spans="1:7" s="179" customFormat="1" ht="18.75" customHeight="1">
      <c r="A23" s="172"/>
      <c r="B23" s="174"/>
      <c r="C23" s="174"/>
      <c r="D23" s="174"/>
      <c r="E23" s="174"/>
      <c r="F23" s="194"/>
      <c r="G23" s="196"/>
    </row>
    <row r="24" spans="1:7" s="179" customFormat="1" ht="18.75" customHeight="1">
      <c r="A24" s="176" t="s">
        <v>628</v>
      </c>
      <c r="B24" s="174"/>
      <c r="C24" s="174"/>
      <c r="D24" s="174"/>
      <c r="E24" s="175">
        <v>302</v>
      </c>
      <c r="F24" s="194"/>
      <c r="G24" s="193"/>
    </row>
    <row r="25" spans="1:7" s="179" customFormat="1" ht="18.75" customHeight="1">
      <c r="A25" s="176" t="s">
        <v>632</v>
      </c>
      <c r="B25" s="175">
        <v>118</v>
      </c>
      <c r="C25" s="197"/>
      <c r="D25" s="174"/>
      <c r="E25" s="175"/>
      <c r="F25" s="194"/>
      <c r="G25" s="193"/>
    </row>
    <row r="26" spans="1:7" s="179" customFormat="1" ht="18.75" customHeight="1">
      <c r="A26" s="172"/>
      <c r="B26" s="175"/>
      <c r="C26" s="175"/>
      <c r="D26" s="174"/>
      <c r="E26" s="175"/>
      <c r="F26" s="194"/>
      <c r="G26" s="193"/>
    </row>
    <row r="27" spans="1:7" s="179" customFormat="1" ht="18.75" customHeight="1">
      <c r="A27" s="172"/>
      <c r="B27" s="174"/>
      <c r="C27" s="174"/>
      <c r="D27" s="174"/>
      <c r="E27" s="174"/>
      <c r="F27" s="194"/>
      <c r="G27" s="193"/>
    </row>
    <row r="28" spans="1:7" ht="18.75" customHeight="1">
      <c r="A28" s="172"/>
      <c r="B28" s="174"/>
      <c r="C28" s="174"/>
      <c r="D28" s="174"/>
      <c r="E28" s="174"/>
      <c r="F28" s="194"/>
      <c r="G28" s="193"/>
    </row>
    <row r="29" spans="1:7" ht="18.75" customHeight="1">
      <c r="A29" s="173"/>
      <c r="B29" s="174"/>
      <c r="C29" s="174"/>
      <c r="D29" s="174"/>
      <c r="E29" s="174"/>
      <c r="F29" s="194"/>
      <c r="G29" s="193"/>
    </row>
    <row r="30" spans="1:7">
      <c r="A30" s="173" t="s">
        <v>874</v>
      </c>
      <c r="B30" s="174">
        <v>3618</v>
      </c>
      <c r="C30" s="174">
        <v>2000</v>
      </c>
      <c r="D30" s="174">
        <v>2000</v>
      </c>
      <c r="E30" s="174">
        <f>E24+E22</f>
        <v>2102</v>
      </c>
      <c r="F30" s="195">
        <f>(E30-B30)/B30*100</f>
        <v>-41.9016030956329</v>
      </c>
      <c r="G30" s="193"/>
    </row>
  </sheetData>
  <mergeCells count="6">
    <mergeCell ref="A1:F1"/>
    <mergeCell ref="F2:G2"/>
    <mergeCell ref="C3:E3"/>
    <mergeCell ref="A3:A4"/>
    <mergeCell ref="F3:F4"/>
    <mergeCell ref="G3:G4"/>
  </mergeCells>
  <phoneticPr fontId="50" type="noConversion"/>
  <printOptions horizontalCentered="1"/>
  <pageMargins left="0.35433070866141736" right="0.35433070866141736" top="0.98425196850393704" bottom="0.98425196850393704" header="0.51181102362204722" footer="0.70866141732283472"/>
  <pageSetup paperSize="9" scale="85" firstPageNumber="43" orientation="portrait" useFirstPageNumber="1" r:id="rId1"/>
  <headerFooter scaleWithDoc="0" alignWithMargins="0">
    <oddFooter>&amp;C&amp;14- &amp;P -</oddFooter>
  </headerFooter>
</worksheet>
</file>

<file path=xl/worksheets/sheet22.xml><?xml version="1.0" encoding="utf-8"?>
<worksheet xmlns="http://schemas.openxmlformats.org/spreadsheetml/2006/main" xmlns:r="http://schemas.openxmlformats.org/officeDocument/2006/relationships">
  <dimension ref="A1:G42"/>
  <sheetViews>
    <sheetView view="pageBreakPreview" topLeftCell="A16" zoomScale="90" zoomScaleSheetLayoutView="90" workbookViewId="0">
      <selection activeCell="F5" sqref="F5"/>
    </sheetView>
  </sheetViews>
  <sheetFormatPr defaultColWidth="8" defaultRowHeight="14.25"/>
  <cols>
    <col min="1" max="1" width="38.625" style="156" customWidth="1"/>
    <col min="2" max="2" width="11.25" style="156" customWidth="1"/>
    <col min="3" max="3" width="11.625" style="156" customWidth="1"/>
    <col min="4" max="4" width="11" style="156" hidden="1" customWidth="1"/>
    <col min="5" max="5" width="9.625" style="156" customWidth="1"/>
    <col min="6" max="6" width="17.75" style="160" customWidth="1"/>
    <col min="7" max="7" width="11.625" style="156" customWidth="1"/>
    <col min="8" max="16384" width="8" style="156"/>
  </cols>
  <sheetData>
    <row r="1" spans="1:7" ht="31.5" customHeight="1">
      <c r="A1" s="415" t="s">
        <v>911</v>
      </c>
      <c r="B1" s="415"/>
      <c r="C1" s="415"/>
      <c r="D1" s="415"/>
      <c r="E1" s="415"/>
      <c r="F1" s="415"/>
      <c r="G1" s="415"/>
    </row>
    <row r="2" spans="1:7" ht="28.5" customHeight="1">
      <c r="A2" s="156" t="s">
        <v>912</v>
      </c>
      <c r="F2" s="491" t="s">
        <v>160</v>
      </c>
      <c r="G2" s="491"/>
    </row>
    <row r="3" spans="1:7" ht="21.75" customHeight="1">
      <c r="A3" s="418" t="s">
        <v>852</v>
      </c>
      <c r="B3" s="161" t="s">
        <v>853</v>
      </c>
      <c r="C3" s="488" t="s">
        <v>48</v>
      </c>
      <c r="D3" s="488"/>
      <c r="E3" s="419"/>
      <c r="F3" s="492" t="s">
        <v>908</v>
      </c>
      <c r="G3" s="471" t="s">
        <v>705</v>
      </c>
    </row>
    <row r="4" spans="1:7" ht="20.25" customHeight="1">
      <c r="A4" s="418"/>
      <c r="B4" s="163" t="s">
        <v>161</v>
      </c>
      <c r="C4" s="164" t="s">
        <v>53</v>
      </c>
      <c r="D4" s="165" t="s">
        <v>54</v>
      </c>
      <c r="E4" s="161" t="s">
        <v>161</v>
      </c>
      <c r="F4" s="493"/>
      <c r="G4" s="471"/>
    </row>
    <row r="5" spans="1:7" ht="18.75" customHeight="1">
      <c r="A5" s="145" t="s">
        <v>913</v>
      </c>
      <c r="B5" s="155">
        <v>1882</v>
      </c>
      <c r="C5" s="166">
        <v>2000</v>
      </c>
      <c r="D5" s="166"/>
      <c r="E5" s="166"/>
      <c r="F5" s="167"/>
      <c r="G5" s="168"/>
    </row>
    <row r="6" spans="1:7" ht="18.75" customHeight="1">
      <c r="A6" s="145" t="s">
        <v>878</v>
      </c>
      <c r="B6" s="155">
        <v>251</v>
      </c>
      <c r="C6" s="166"/>
      <c r="D6" s="166"/>
      <c r="E6" s="166"/>
      <c r="F6" s="169"/>
      <c r="G6" s="168"/>
    </row>
    <row r="7" spans="1:7" ht="18.75" customHeight="1">
      <c r="A7" s="147" t="s">
        <v>879</v>
      </c>
      <c r="B7" s="170"/>
      <c r="C7" s="171"/>
      <c r="D7" s="171"/>
      <c r="E7" s="171"/>
      <c r="F7" s="169"/>
      <c r="G7" s="168"/>
    </row>
    <row r="8" spans="1:7" ht="18.75" customHeight="1">
      <c r="A8" s="147" t="s">
        <v>880</v>
      </c>
      <c r="B8" s="170">
        <v>251</v>
      </c>
      <c r="C8" s="171"/>
      <c r="D8" s="171"/>
      <c r="E8" s="171"/>
      <c r="F8" s="169"/>
      <c r="G8" s="168"/>
    </row>
    <row r="9" spans="1:7" ht="18.75" customHeight="1">
      <c r="A9" s="147" t="s">
        <v>881</v>
      </c>
      <c r="B9" s="170"/>
      <c r="C9" s="171"/>
      <c r="D9" s="171"/>
      <c r="E9" s="171"/>
      <c r="F9" s="169"/>
      <c r="G9" s="168"/>
    </row>
    <row r="10" spans="1:7" ht="18.75" customHeight="1">
      <c r="A10" s="147" t="s">
        <v>882</v>
      </c>
      <c r="B10" s="170"/>
      <c r="C10" s="171"/>
      <c r="D10" s="171"/>
      <c r="E10" s="171"/>
      <c r="F10" s="169"/>
      <c r="G10" s="168"/>
    </row>
    <row r="11" spans="1:7" ht="18.75" customHeight="1">
      <c r="A11" s="147" t="s">
        <v>883</v>
      </c>
      <c r="B11" s="170"/>
      <c r="C11" s="171"/>
      <c r="D11" s="171"/>
      <c r="E11" s="171"/>
      <c r="F11" s="169"/>
      <c r="G11" s="168"/>
    </row>
    <row r="12" spans="1:7" ht="18.75" customHeight="1">
      <c r="A12" s="147" t="s">
        <v>884</v>
      </c>
      <c r="B12" s="170"/>
      <c r="C12" s="171"/>
      <c r="D12" s="171"/>
      <c r="E12" s="171"/>
      <c r="F12" s="169"/>
      <c r="G12" s="168"/>
    </row>
    <row r="13" spans="1:7" ht="18.75" customHeight="1">
      <c r="A13" s="147" t="s">
        <v>885</v>
      </c>
      <c r="B13" s="170"/>
      <c r="C13" s="171"/>
      <c r="D13" s="171"/>
      <c r="E13" s="171"/>
      <c r="F13" s="169"/>
      <c r="G13" s="168"/>
    </row>
    <row r="14" spans="1:7" ht="18.75" customHeight="1">
      <c r="A14" s="147" t="s">
        <v>886</v>
      </c>
      <c r="B14" s="170"/>
      <c r="C14" s="171"/>
      <c r="D14" s="171"/>
      <c r="E14" s="171"/>
      <c r="F14" s="169"/>
      <c r="G14" s="168"/>
    </row>
    <row r="15" spans="1:7" ht="18.75" customHeight="1">
      <c r="A15" s="147" t="s">
        <v>887</v>
      </c>
      <c r="B15" s="170"/>
      <c r="C15" s="171"/>
      <c r="D15" s="171"/>
      <c r="E15" s="171"/>
      <c r="F15" s="169"/>
      <c r="G15" s="168"/>
    </row>
    <row r="16" spans="1:7" ht="18.75" customHeight="1">
      <c r="A16" s="145" t="s">
        <v>888</v>
      </c>
      <c r="B16" s="155">
        <v>1000</v>
      </c>
      <c r="C16" s="171"/>
      <c r="D16" s="171"/>
      <c r="E16" s="166"/>
      <c r="F16" s="167"/>
      <c r="G16" s="168"/>
    </row>
    <row r="17" spans="1:7" ht="18.75" customHeight="1">
      <c r="A17" s="147" t="s">
        <v>889</v>
      </c>
      <c r="B17" s="170"/>
      <c r="C17" s="171"/>
      <c r="D17" s="171"/>
      <c r="E17" s="171"/>
      <c r="F17" s="167"/>
      <c r="G17" s="168"/>
    </row>
    <row r="18" spans="1:7" ht="18.75" customHeight="1">
      <c r="A18" s="147" t="s">
        <v>890</v>
      </c>
      <c r="B18" s="170"/>
      <c r="C18" s="171"/>
      <c r="D18" s="171"/>
      <c r="E18" s="171"/>
      <c r="F18" s="167"/>
      <c r="G18" s="168"/>
    </row>
    <row r="19" spans="1:7" ht="18.75" customHeight="1">
      <c r="A19" s="147" t="s">
        <v>891</v>
      </c>
      <c r="B19" s="170"/>
      <c r="C19" s="171"/>
      <c r="D19" s="171"/>
      <c r="E19" s="171"/>
      <c r="F19" s="167"/>
      <c r="G19" s="168"/>
    </row>
    <row r="20" spans="1:7" ht="18.75" customHeight="1">
      <c r="A20" s="147" t="s">
        <v>892</v>
      </c>
      <c r="B20" s="170"/>
      <c r="C20" s="171"/>
      <c r="D20" s="171"/>
      <c r="E20" s="171"/>
      <c r="F20" s="167"/>
      <c r="G20" s="168"/>
    </row>
    <row r="21" spans="1:7" ht="18.75" customHeight="1">
      <c r="A21" s="147" t="s">
        <v>893</v>
      </c>
      <c r="B21" s="170"/>
      <c r="C21" s="171"/>
      <c r="D21" s="171"/>
      <c r="E21" s="171"/>
      <c r="F21" s="167"/>
      <c r="G21" s="168"/>
    </row>
    <row r="22" spans="1:7" ht="18.75" customHeight="1">
      <c r="A22" s="147" t="s">
        <v>894</v>
      </c>
      <c r="B22" s="170"/>
      <c r="C22" s="171"/>
      <c r="D22" s="171"/>
      <c r="E22" s="171"/>
      <c r="F22" s="167"/>
      <c r="G22" s="168"/>
    </row>
    <row r="23" spans="1:7" ht="18.75" customHeight="1">
      <c r="A23" s="147" t="s">
        <v>895</v>
      </c>
      <c r="B23" s="170"/>
      <c r="C23" s="171"/>
      <c r="D23" s="171"/>
      <c r="E23" s="171"/>
      <c r="F23" s="167"/>
      <c r="G23" s="168"/>
    </row>
    <row r="24" spans="1:7" ht="18.75" customHeight="1">
      <c r="A24" s="147" t="s">
        <v>896</v>
      </c>
      <c r="B24" s="170">
        <v>1000</v>
      </c>
      <c r="C24" s="171"/>
      <c r="D24" s="171"/>
      <c r="E24" s="171"/>
      <c r="F24" s="167"/>
      <c r="G24" s="168"/>
    </row>
    <row r="25" spans="1:7" ht="18.75" customHeight="1">
      <c r="A25" s="145" t="s">
        <v>897</v>
      </c>
      <c r="B25" s="155"/>
      <c r="C25" s="171"/>
      <c r="D25" s="171"/>
      <c r="E25" s="171"/>
      <c r="F25" s="169"/>
      <c r="G25" s="168"/>
    </row>
    <row r="26" spans="1:7" ht="18.75" customHeight="1">
      <c r="A26" s="147" t="s">
        <v>898</v>
      </c>
      <c r="B26" s="170"/>
      <c r="C26" s="171"/>
      <c r="D26" s="171"/>
      <c r="E26" s="171"/>
      <c r="F26" s="169"/>
      <c r="G26" s="168"/>
    </row>
    <row r="27" spans="1:7" ht="18.75" customHeight="1">
      <c r="A27" s="145" t="s">
        <v>899</v>
      </c>
      <c r="B27" s="155"/>
      <c r="C27" s="171"/>
      <c r="D27" s="171"/>
      <c r="E27" s="171"/>
      <c r="F27" s="169"/>
      <c r="G27" s="168"/>
    </row>
    <row r="28" spans="1:7" ht="18.75" customHeight="1">
      <c r="A28" s="147" t="s">
        <v>900</v>
      </c>
      <c r="B28" s="170"/>
      <c r="C28" s="171"/>
      <c r="D28" s="171"/>
      <c r="E28" s="171"/>
      <c r="F28" s="169"/>
      <c r="G28" s="168"/>
    </row>
    <row r="29" spans="1:7" ht="18.75" customHeight="1">
      <c r="A29" s="147" t="s">
        <v>901</v>
      </c>
      <c r="B29" s="170"/>
      <c r="C29" s="171"/>
      <c r="D29" s="171"/>
      <c r="E29" s="171"/>
      <c r="F29" s="169"/>
      <c r="G29" s="168"/>
    </row>
    <row r="30" spans="1:7" ht="18.75" customHeight="1">
      <c r="A30" s="147" t="s">
        <v>902</v>
      </c>
      <c r="B30" s="170"/>
      <c r="C30" s="171"/>
      <c r="D30" s="171"/>
      <c r="E30" s="171"/>
      <c r="F30" s="167"/>
      <c r="G30" s="168"/>
    </row>
    <row r="31" spans="1:7" ht="18.75" customHeight="1">
      <c r="A31" s="145" t="s">
        <v>903</v>
      </c>
      <c r="B31" s="170">
        <v>631</v>
      </c>
      <c r="C31" s="171">
        <v>2000</v>
      </c>
      <c r="D31" s="171"/>
      <c r="E31" s="171"/>
      <c r="F31" s="167"/>
      <c r="G31" s="168"/>
    </row>
    <row r="32" spans="1:7" ht="18.75" customHeight="1">
      <c r="A32" s="147" t="s">
        <v>904</v>
      </c>
      <c r="B32" s="170">
        <v>631</v>
      </c>
      <c r="C32" s="171">
        <v>2000</v>
      </c>
      <c r="D32" s="171"/>
      <c r="E32" s="171"/>
      <c r="F32" s="167"/>
      <c r="G32" s="168"/>
    </row>
    <row r="33" spans="1:7" ht="18.75" hidden="1" customHeight="1">
      <c r="A33" s="172"/>
      <c r="B33" s="173"/>
      <c r="C33" s="171"/>
      <c r="D33" s="174"/>
      <c r="E33" s="174"/>
      <c r="F33" s="167"/>
      <c r="G33" s="168"/>
    </row>
    <row r="34" spans="1:7" ht="18.75" hidden="1" customHeight="1">
      <c r="A34" s="172"/>
      <c r="B34" s="173"/>
      <c r="C34" s="171"/>
      <c r="D34" s="174"/>
      <c r="E34" s="174"/>
      <c r="F34" s="167"/>
      <c r="G34" s="168"/>
    </row>
    <row r="35" spans="1:7" ht="18.75" customHeight="1">
      <c r="A35" s="173" t="s">
        <v>905</v>
      </c>
      <c r="B35" s="173">
        <v>1882</v>
      </c>
      <c r="C35" s="174">
        <v>2000</v>
      </c>
      <c r="D35" s="174"/>
      <c r="E35" s="174"/>
      <c r="F35" s="167"/>
      <c r="G35" s="168"/>
    </row>
    <row r="36" spans="1:7" ht="18.75" customHeight="1">
      <c r="A36" s="172"/>
      <c r="B36" s="173"/>
      <c r="C36" s="174"/>
      <c r="D36" s="175"/>
      <c r="E36" s="175"/>
      <c r="F36" s="167"/>
      <c r="G36" s="168"/>
    </row>
    <row r="37" spans="1:7" ht="18.75" customHeight="1">
      <c r="A37" s="176" t="s">
        <v>737</v>
      </c>
      <c r="B37" s="177"/>
      <c r="C37" s="175"/>
      <c r="D37" s="175"/>
      <c r="E37" s="175">
        <v>235</v>
      </c>
      <c r="F37" s="178"/>
      <c r="G37" s="168"/>
    </row>
    <row r="38" spans="1:7" ht="18.75" customHeight="1">
      <c r="A38" s="176" t="s">
        <v>736</v>
      </c>
      <c r="B38" s="177"/>
      <c r="C38" s="175"/>
      <c r="D38" s="175"/>
      <c r="E38" s="175"/>
      <c r="F38" s="178"/>
      <c r="G38" s="168"/>
    </row>
    <row r="39" spans="1:7" ht="18.75" customHeight="1">
      <c r="A39" s="176" t="s">
        <v>738</v>
      </c>
      <c r="B39" s="177"/>
      <c r="C39" s="175"/>
      <c r="D39" s="175"/>
      <c r="E39" s="175"/>
      <c r="F39" s="178"/>
      <c r="G39" s="168"/>
    </row>
    <row r="40" spans="1:7" ht="18.75" customHeight="1">
      <c r="A40" s="172"/>
      <c r="B40" s="173"/>
      <c r="C40" s="174"/>
      <c r="D40" s="175"/>
      <c r="E40" s="175"/>
      <c r="F40" s="178"/>
      <c r="G40" s="168"/>
    </row>
    <row r="41" spans="1:7" ht="18.75" customHeight="1">
      <c r="A41" s="173" t="s">
        <v>636</v>
      </c>
      <c r="B41" s="173">
        <v>1882</v>
      </c>
      <c r="C41" s="174">
        <v>2000</v>
      </c>
      <c r="D41" s="175"/>
      <c r="E41" s="174">
        <f>E37+E35</f>
        <v>235</v>
      </c>
      <c r="F41" s="178"/>
      <c r="G41" s="168"/>
    </row>
    <row r="42" spans="1:7" ht="18.75" customHeight="1">
      <c r="A42" s="173" t="s">
        <v>637</v>
      </c>
      <c r="B42" s="173">
        <v>118</v>
      </c>
      <c r="C42" s="174"/>
      <c r="D42" s="174"/>
      <c r="E42" s="174">
        <v>1867</v>
      </c>
      <c r="F42" s="178"/>
      <c r="G42" s="168"/>
    </row>
  </sheetData>
  <mergeCells count="6">
    <mergeCell ref="A1:G1"/>
    <mergeCell ref="F2:G2"/>
    <mergeCell ref="C3:E3"/>
    <mergeCell ref="A3:A4"/>
    <mergeCell ref="F3:F4"/>
    <mergeCell ref="G3:G4"/>
  </mergeCells>
  <phoneticPr fontId="50" type="noConversion"/>
  <printOptions horizontalCentered="1"/>
  <pageMargins left="0.31496062992125984" right="0.35433070866141736" top="0.98425196850393704" bottom="0.98425196850393704" header="0.51181102362204722" footer="0.51181102362204722"/>
  <pageSetup paperSize="9" scale="85" firstPageNumber="44" orientation="portrait" useFirstPageNumber="1" r:id="rId1"/>
  <headerFooter scaleWithDoc="0" alignWithMargins="0">
    <oddFooter>&amp;C&amp;14- &amp;P -</oddFooter>
  </headerFooter>
</worksheet>
</file>

<file path=xl/worksheets/sheet23.xml><?xml version="1.0" encoding="utf-8"?>
<worksheet xmlns="http://schemas.openxmlformats.org/spreadsheetml/2006/main" xmlns:r="http://schemas.openxmlformats.org/officeDocument/2006/relationships">
  <sheetPr>
    <tabColor theme="0"/>
  </sheetPr>
  <dimension ref="A1:M10"/>
  <sheetViews>
    <sheetView view="pageBreakPreview" zoomScale="90" zoomScaleSheetLayoutView="90" workbookViewId="0">
      <selection activeCell="I9" sqref="I9"/>
    </sheetView>
  </sheetViews>
  <sheetFormatPr defaultColWidth="9.125" defaultRowHeight="15"/>
  <cols>
    <col min="1" max="1" width="27.5" style="135" customWidth="1"/>
    <col min="2" max="2" width="9.625" style="135" customWidth="1"/>
    <col min="3" max="3" width="9.875" style="135" customWidth="1"/>
    <col min="4" max="5" width="9.625" style="133" customWidth="1"/>
    <col min="6" max="6" width="10" style="133" customWidth="1"/>
    <col min="7" max="7" width="10.25" style="133" customWidth="1"/>
    <col min="8" max="8" width="10.125" style="133" customWidth="1"/>
    <col min="9" max="13" width="10.375" style="133" customWidth="1"/>
    <col min="14" max="233" width="9.125" style="133" customWidth="1"/>
    <col min="234" max="16384" width="9.125" style="133"/>
  </cols>
  <sheetData>
    <row r="1" spans="1:13" ht="33.950000000000003" customHeight="1">
      <c r="A1" s="483" t="s">
        <v>914</v>
      </c>
      <c r="B1" s="483"/>
      <c r="C1" s="483"/>
      <c r="D1" s="483"/>
      <c r="E1" s="483"/>
      <c r="F1" s="483"/>
      <c r="G1" s="483"/>
      <c r="H1" s="483"/>
      <c r="I1" s="483"/>
      <c r="J1" s="483"/>
      <c r="K1" s="483"/>
      <c r="L1" s="483"/>
      <c r="M1" s="483"/>
    </row>
    <row r="2" spans="1:13" ht="24" customHeight="1">
      <c r="A2" s="494" t="s">
        <v>915</v>
      </c>
      <c r="B2" s="494"/>
      <c r="C2" s="494"/>
      <c r="D2" s="494"/>
      <c r="E2" s="494"/>
      <c r="F2" s="494"/>
      <c r="G2" s="494"/>
      <c r="H2" s="494"/>
      <c r="I2" s="494"/>
      <c r="J2" s="494"/>
      <c r="M2" s="156" t="s">
        <v>160</v>
      </c>
    </row>
    <row r="3" spans="1:13" s="148" customFormat="1" ht="30.95" customHeight="1">
      <c r="A3" s="149" t="s">
        <v>46</v>
      </c>
      <c r="B3" s="150" t="s">
        <v>659</v>
      </c>
      <c r="C3" s="151" t="s">
        <v>660</v>
      </c>
      <c r="D3" s="151" t="s">
        <v>661</v>
      </c>
      <c r="E3" s="151" t="s">
        <v>662</v>
      </c>
      <c r="F3" s="152" t="s">
        <v>663</v>
      </c>
      <c r="G3" s="152" t="s">
        <v>664</v>
      </c>
      <c r="H3" s="152" t="s">
        <v>665</v>
      </c>
      <c r="I3" s="152" t="s">
        <v>666</v>
      </c>
      <c r="J3" s="152" t="s">
        <v>667</v>
      </c>
      <c r="K3" s="152" t="s">
        <v>668</v>
      </c>
      <c r="L3" s="152" t="s">
        <v>669</v>
      </c>
      <c r="M3" s="157" t="s">
        <v>670</v>
      </c>
    </row>
    <row r="4" spans="1:13" s="148" customFormat="1" ht="30.95" customHeight="1">
      <c r="A4" s="145"/>
      <c r="B4" s="146"/>
      <c r="C4" s="153"/>
      <c r="D4" s="153"/>
      <c r="E4" s="153"/>
      <c r="F4" s="154"/>
      <c r="G4" s="154"/>
      <c r="H4" s="154"/>
      <c r="I4" s="154"/>
      <c r="J4" s="154"/>
      <c r="K4" s="154"/>
      <c r="L4" s="154"/>
      <c r="M4" s="158"/>
    </row>
    <row r="5" spans="1:13" s="148" customFormat="1" ht="30.95" customHeight="1">
      <c r="A5" s="147"/>
      <c r="B5" s="146"/>
      <c r="C5" s="146"/>
      <c r="D5" s="146"/>
      <c r="E5" s="146"/>
      <c r="F5" s="146"/>
      <c r="G5" s="146"/>
      <c r="H5" s="146"/>
      <c r="I5" s="146"/>
      <c r="J5" s="146"/>
      <c r="K5" s="159"/>
      <c r="L5" s="159"/>
      <c r="M5" s="159"/>
    </row>
    <row r="6" spans="1:13" s="148" customFormat="1" ht="30.95" customHeight="1">
      <c r="A6" s="147"/>
      <c r="B6" s="146"/>
      <c r="C6" s="146"/>
      <c r="D6" s="146"/>
      <c r="E6" s="146"/>
      <c r="F6" s="146"/>
      <c r="G6" s="146"/>
      <c r="H6" s="146"/>
      <c r="I6" s="146"/>
      <c r="J6" s="146"/>
      <c r="K6" s="159"/>
      <c r="L6" s="159"/>
      <c r="M6" s="159"/>
    </row>
    <row r="7" spans="1:13" s="148" customFormat="1" ht="30.95" customHeight="1">
      <c r="A7" s="147"/>
      <c r="B7" s="146"/>
      <c r="C7" s="146"/>
      <c r="D7" s="146"/>
      <c r="E7" s="146"/>
      <c r="F7" s="146"/>
      <c r="G7" s="146"/>
      <c r="H7" s="146"/>
      <c r="I7" s="146"/>
      <c r="J7" s="146"/>
      <c r="K7" s="159"/>
      <c r="L7" s="159"/>
      <c r="M7" s="159"/>
    </row>
    <row r="8" spans="1:13" s="148" customFormat="1" ht="30.95" customHeight="1">
      <c r="A8" s="147"/>
      <c r="B8" s="146"/>
      <c r="C8" s="146"/>
      <c r="D8" s="146"/>
      <c r="E8" s="146"/>
      <c r="F8" s="146"/>
      <c r="G8" s="146"/>
      <c r="H8" s="146"/>
      <c r="I8" s="146"/>
      <c r="J8" s="146"/>
      <c r="K8" s="159"/>
      <c r="L8" s="159"/>
      <c r="M8" s="159"/>
    </row>
    <row r="9" spans="1:13" s="148" customFormat="1" ht="30.95" customHeight="1">
      <c r="A9" s="147"/>
      <c r="B9" s="146"/>
      <c r="C9" s="146"/>
      <c r="D9" s="146"/>
      <c r="E9" s="146"/>
      <c r="F9" s="146"/>
      <c r="G9" s="146"/>
      <c r="H9" s="146"/>
      <c r="I9" s="146"/>
      <c r="J9" s="146"/>
      <c r="K9" s="159"/>
      <c r="L9" s="159"/>
      <c r="M9" s="159"/>
    </row>
    <row r="10" spans="1:13" s="148" customFormat="1" ht="30.95" customHeight="1">
      <c r="A10" s="155" t="s">
        <v>916</v>
      </c>
      <c r="B10" s="146"/>
      <c r="C10" s="146"/>
      <c r="D10" s="146"/>
      <c r="E10" s="146"/>
      <c r="F10" s="146"/>
      <c r="G10" s="146"/>
      <c r="H10" s="146"/>
      <c r="I10" s="146"/>
      <c r="J10" s="146"/>
      <c r="K10" s="159"/>
      <c r="L10" s="159"/>
      <c r="M10" s="159"/>
    </row>
  </sheetData>
  <mergeCells count="2">
    <mergeCell ref="A1:M1"/>
    <mergeCell ref="A2:J2"/>
  </mergeCells>
  <phoneticPr fontId="50" type="noConversion"/>
  <printOptions horizontalCentered="1"/>
  <pageMargins left="0.31496062992125984" right="0.27559055118110237" top="1.0629921259842521" bottom="0.9055118110236221" header="0.27559055118110237" footer="0.70866141732283472"/>
  <pageSetup paperSize="9" scale="85" firstPageNumber="45" orientation="landscape" useFirstPageNumber="1" r:id="rId1"/>
  <headerFooter scaleWithDoc="0" alignWithMargins="0">
    <oddFooter>&amp;C&amp;14- &amp;P -</oddFooter>
  </headerFooter>
</worksheet>
</file>

<file path=xl/worksheets/sheet24.xml><?xml version="1.0" encoding="utf-8"?>
<worksheet xmlns="http://schemas.openxmlformats.org/spreadsheetml/2006/main" xmlns:r="http://schemas.openxmlformats.org/officeDocument/2006/relationships">
  <sheetPr>
    <tabColor theme="0"/>
  </sheetPr>
  <dimension ref="A1:I18"/>
  <sheetViews>
    <sheetView showZeros="0" view="pageBreakPreview" topLeftCell="B1" zoomScale="90" zoomScaleSheetLayoutView="90" workbookViewId="0">
      <selection activeCell="F10" sqref="F10"/>
    </sheetView>
  </sheetViews>
  <sheetFormatPr defaultColWidth="9.125" defaultRowHeight="15"/>
  <cols>
    <col min="1" max="1" width="25.75" style="135" customWidth="1"/>
    <col min="2" max="2" width="14.625" style="135" customWidth="1"/>
    <col min="3" max="3" width="13.5" style="135" customWidth="1"/>
    <col min="4" max="4" width="17.125" style="133" customWidth="1"/>
    <col min="5" max="5" width="19.375" style="133" customWidth="1"/>
    <col min="6" max="6" width="17.25" style="133" customWidth="1"/>
    <col min="7" max="7" width="16.25" style="133" customWidth="1"/>
    <col min="8" max="8" width="13.75" style="133" customWidth="1"/>
    <col min="9" max="9" width="14" style="133" customWidth="1"/>
    <col min="10" max="232" width="9.125" style="133" customWidth="1"/>
    <col min="233" max="16384" width="9.125" style="133"/>
  </cols>
  <sheetData>
    <row r="1" spans="1:9" ht="33.950000000000003" customHeight="1">
      <c r="A1" s="483" t="s">
        <v>917</v>
      </c>
      <c r="B1" s="483"/>
      <c r="C1" s="483"/>
      <c r="D1" s="483"/>
      <c r="E1" s="483"/>
      <c r="F1" s="483"/>
      <c r="G1" s="483"/>
      <c r="H1" s="483"/>
      <c r="I1" s="483"/>
    </row>
    <row r="2" spans="1:9" ht="24" customHeight="1">
      <c r="A2" s="495" t="s">
        <v>918</v>
      </c>
      <c r="B2" s="495"/>
      <c r="C2" s="495"/>
      <c r="D2" s="495"/>
      <c r="E2" s="495"/>
      <c r="F2" s="495"/>
      <c r="G2" s="495"/>
      <c r="H2" s="495"/>
      <c r="I2" s="495"/>
    </row>
    <row r="3" spans="1:9" s="134" customFormat="1" ht="39" customHeight="1">
      <c r="A3" s="143" t="s">
        <v>46</v>
      </c>
      <c r="B3" s="144" t="s">
        <v>659</v>
      </c>
      <c r="C3" s="144" t="s">
        <v>919</v>
      </c>
      <c r="D3" s="144" t="s">
        <v>920</v>
      </c>
      <c r="E3" s="144" t="s">
        <v>921</v>
      </c>
      <c r="F3" s="144" t="s">
        <v>922</v>
      </c>
      <c r="G3" s="144" t="s">
        <v>923</v>
      </c>
      <c r="H3" s="144" t="s">
        <v>924</v>
      </c>
      <c r="I3" s="144" t="s">
        <v>925</v>
      </c>
    </row>
    <row r="4" spans="1:9" s="134" customFormat="1" ht="28.5" customHeight="1">
      <c r="A4" s="145" t="s">
        <v>926</v>
      </c>
      <c r="B4" s="146">
        <f t="shared" ref="B4:B18" si="0">SUM(C4:I4)</f>
        <v>648342</v>
      </c>
      <c r="C4" s="146">
        <v>0</v>
      </c>
      <c r="D4" s="146">
        <v>102396</v>
      </c>
      <c r="E4" s="146">
        <v>237568</v>
      </c>
      <c r="F4" s="146">
        <v>82173</v>
      </c>
      <c r="G4" s="146">
        <v>213951</v>
      </c>
      <c r="H4" s="146">
        <v>1916</v>
      </c>
      <c r="I4" s="146">
        <v>10338</v>
      </c>
    </row>
    <row r="5" spans="1:9" s="134" customFormat="1" ht="28.5" customHeight="1">
      <c r="A5" s="147" t="s">
        <v>927</v>
      </c>
      <c r="B5" s="146">
        <f t="shared" si="0"/>
        <v>307583</v>
      </c>
      <c r="C5" s="146">
        <v>0</v>
      </c>
      <c r="D5" s="146">
        <v>23119</v>
      </c>
      <c r="E5" s="146">
        <v>129061</v>
      </c>
      <c r="F5" s="146">
        <v>80769</v>
      </c>
      <c r="G5" s="146">
        <v>67534</v>
      </c>
      <c r="H5" s="146">
        <v>1897</v>
      </c>
      <c r="I5" s="146">
        <v>5203</v>
      </c>
    </row>
    <row r="6" spans="1:9" s="134" customFormat="1" ht="28.5" customHeight="1">
      <c r="A6" s="147" t="s">
        <v>928</v>
      </c>
      <c r="B6" s="146">
        <f t="shared" si="0"/>
        <v>5533</v>
      </c>
      <c r="C6" s="146">
        <v>0</v>
      </c>
      <c r="D6" s="146">
        <v>3418</v>
      </c>
      <c r="E6" s="146">
        <v>848</v>
      </c>
      <c r="F6" s="146">
        <v>875</v>
      </c>
      <c r="G6" s="146">
        <v>377</v>
      </c>
      <c r="H6" s="146">
        <v>10</v>
      </c>
      <c r="I6" s="146">
        <v>5</v>
      </c>
    </row>
    <row r="7" spans="1:9" s="134" customFormat="1" ht="28.5" customHeight="1">
      <c r="A7" s="147" t="s">
        <v>929</v>
      </c>
      <c r="B7" s="146">
        <f t="shared" si="0"/>
        <v>317173</v>
      </c>
      <c r="C7" s="146">
        <v>0</v>
      </c>
      <c r="D7" s="146">
        <v>70061</v>
      </c>
      <c r="E7" s="146">
        <v>102439</v>
      </c>
      <c r="F7" s="146">
        <v>0</v>
      </c>
      <c r="G7" s="146">
        <v>144673</v>
      </c>
      <c r="H7" s="146">
        <v>0</v>
      </c>
      <c r="I7" s="146">
        <v>0</v>
      </c>
    </row>
    <row r="8" spans="1:9" s="134" customFormat="1" ht="28.5" customHeight="1">
      <c r="A8" s="147" t="s">
        <v>930</v>
      </c>
      <c r="B8" s="146">
        <f t="shared" si="0"/>
        <v>5414</v>
      </c>
      <c r="C8" s="146">
        <v>0</v>
      </c>
      <c r="D8" s="146">
        <v>5414</v>
      </c>
      <c r="E8" s="146">
        <v>0</v>
      </c>
      <c r="F8" s="146">
        <v>0</v>
      </c>
      <c r="G8" s="146">
        <v>0</v>
      </c>
      <c r="H8" s="146">
        <v>0</v>
      </c>
      <c r="I8" s="146">
        <v>0</v>
      </c>
    </row>
    <row r="9" spans="1:9" s="134" customFormat="1" ht="28.5" customHeight="1">
      <c r="A9" s="147" t="s">
        <v>931</v>
      </c>
      <c r="B9" s="146">
        <f t="shared" si="0"/>
        <v>2144</v>
      </c>
      <c r="C9" s="146">
        <v>0</v>
      </c>
      <c r="D9" s="146">
        <v>82</v>
      </c>
      <c r="E9" s="146">
        <v>121</v>
      </c>
      <c r="F9" s="146">
        <v>529</v>
      </c>
      <c r="G9" s="146">
        <v>1367</v>
      </c>
      <c r="H9" s="146">
        <v>9</v>
      </c>
      <c r="I9" s="146">
        <v>36</v>
      </c>
    </row>
    <row r="10" spans="1:9" s="134" customFormat="1" ht="28.5" customHeight="1">
      <c r="A10" s="147" t="s">
        <v>932</v>
      </c>
      <c r="B10" s="146">
        <f t="shared" si="0"/>
        <v>5495</v>
      </c>
      <c r="C10" s="146">
        <v>0</v>
      </c>
      <c r="D10" s="146">
        <v>302</v>
      </c>
      <c r="E10" s="146">
        <v>5099</v>
      </c>
      <c r="F10" s="146">
        <v>0</v>
      </c>
      <c r="G10" s="146">
        <v>0</v>
      </c>
      <c r="H10" s="146">
        <v>0</v>
      </c>
      <c r="I10" s="146">
        <v>94</v>
      </c>
    </row>
    <row r="11" spans="1:9" s="134" customFormat="1" ht="28.5" customHeight="1">
      <c r="A11" s="147" t="s">
        <v>933</v>
      </c>
      <c r="B11" s="146">
        <f t="shared" si="0"/>
        <v>0</v>
      </c>
      <c r="C11" s="146">
        <v>0</v>
      </c>
      <c r="D11" s="146">
        <v>0</v>
      </c>
      <c r="E11" s="146">
        <v>0</v>
      </c>
      <c r="F11" s="146">
        <v>0</v>
      </c>
      <c r="G11" s="146">
        <v>0</v>
      </c>
      <c r="H11" s="146">
        <v>0</v>
      </c>
      <c r="I11" s="146">
        <v>0</v>
      </c>
    </row>
    <row r="12" spans="1:9" s="134" customFormat="1" ht="28.5" customHeight="1">
      <c r="A12" s="145" t="s">
        <v>934</v>
      </c>
      <c r="B12" s="146">
        <f t="shared" si="0"/>
        <v>587473</v>
      </c>
      <c r="C12" s="146">
        <v>0</v>
      </c>
      <c r="D12" s="146">
        <v>67905</v>
      </c>
      <c r="E12" s="146">
        <v>225717</v>
      </c>
      <c r="F12" s="146">
        <v>70414</v>
      </c>
      <c r="G12" s="146">
        <v>206795</v>
      </c>
      <c r="H12" s="146">
        <v>4420</v>
      </c>
      <c r="I12" s="146">
        <v>12222</v>
      </c>
    </row>
    <row r="13" spans="1:9" s="134" customFormat="1" ht="28.5" customHeight="1">
      <c r="A13" s="147" t="s">
        <v>935</v>
      </c>
      <c r="B13" s="146">
        <f t="shared" si="0"/>
        <v>557246</v>
      </c>
      <c r="C13" s="146">
        <v>0</v>
      </c>
      <c r="D13" s="146">
        <v>67646</v>
      </c>
      <c r="E13" s="146">
        <v>225584</v>
      </c>
      <c r="F13" s="146">
        <v>70414</v>
      </c>
      <c r="G13" s="146">
        <v>188105</v>
      </c>
      <c r="H13" s="146">
        <v>4231</v>
      </c>
      <c r="I13" s="146">
        <v>1266</v>
      </c>
    </row>
    <row r="14" spans="1:9" s="134" customFormat="1" ht="28.5" customHeight="1">
      <c r="A14" s="147" t="s">
        <v>936</v>
      </c>
      <c r="B14" s="146">
        <f t="shared" si="0"/>
        <v>7998</v>
      </c>
      <c r="C14" s="146">
        <v>0</v>
      </c>
      <c r="D14" s="146">
        <v>2</v>
      </c>
      <c r="E14" s="146">
        <v>13</v>
      </c>
      <c r="F14" s="146">
        <v>0</v>
      </c>
      <c r="G14" s="146">
        <v>2000</v>
      </c>
      <c r="H14" s="146">
        <v>0</v>
      </c>
      <c r="I14" s="146">
        <v>5983</v>
      </c>
    </row>
    <row r="15" spans="1:9" s="134" customFormat="1" ht="28.5" customHeight="1">
      <c r="A15" s="147" t="s">
        <v>937</v>
      </c>
      <c r="B15" s="146">
        <f t="shared" si="0"/>
        <v>417</v>
      </c>
      <c r="C15" s="146">
        <v>0</v>
      </c>
      <c r="D15" s="146">
        <v>257</v>
      </c>
      <c r="E15" s="146">
        <v>120</v>
      </c>
      <c r="F15" s="146">
        <v>0</v>
      </c>
      <c r="G15" s="146">
        <v>0</v>
      </c>
      <c r="H15" s="146">
        <v>0</v>
      </c>
      <c r="I15" s="146">
        <v>40</v>
      </c>
    </row>
    <row r="16" spans="1:9" s="134" customFormat="1" ht="28.5" customHeight="1">
      <c r="A16" s="147" t="s">
        <v>938</v>
      </c>
      <c r="B16" s="146">
        <f t="shared" si="0"/>
        <v>0</v>
      </c>
      <c r="C16" s="146">
        <v>0</v>
      </c>
      <c r="D16" s="146">
        <v>0</v>
      </c>
      <c r="E16" s="146">
        <v>0</v>
      </c>
      <c r="F16" s="146">
        <v>0</v>
      </c>
      <c r="G16" s="146">
        <v>0</v>
      </c>
      <c r="H16" s="146">
        <v>0</v>
      </c>
      <c r="I16" s="146">
        <v>0</v>
      </c>
    </row>
    <row r="17" spans="1:9" s="134" customFormat="1" ht="28.5" customHeight="1">
      <c r="A17" s="145" t="s">
        <v>939</v>
      </c>
      <c r="B17" s="146">
        <f t="shared" si="0"/>
        <v>60869</v>
      </c>
      <c r="C17" s="146">
        <f t="shared" ref="C17:I17" si="1">SUM(C4)-SUM(C12)</f>
        <v>0</v>
      </c>
      <c r="D17" s="146">
        <f t="shared" si="1"/>
        <v>34491</v>
      </c>
      <c r="E17" s="146">
        <f t="shared" si="1"/>
        <v>11851</v>
      </c>
      <c r="F17" s="146">
        <f t="shared" si="1"/>
        <v>11759</v>
      </c>
      <c r="G17" s="146">
        <f t="shared" si="1"/>
        <v>7156</v>
      </c>
      <c r="H17" s="146">
        <f t="shared" si="1"/>
        <v>-2504</v>
      </c>
      <c r="I17" s="146">
        <f t="shared" si="1"/>
        <v>-1884</v>
      </c>
    </row>
    <row r="18" spans="1:9" s="134" customFormat="1" ht="28.5" customHeight="1">
      <c r="A18" s="145" t="s">
        <v>940</v>
      </c>
      <c r="B18" s="146">
        <f t="shared" si="0"/>
        <v>393115</v>
      </c>
      <c r="C18" s="146">
        <v>0</v>
      </c>
      <c r="D18" s="146">
        <v>204485</v>
      </c>
      <c r="E18" s="146">
        <v>57713</v>
      </c>
      <c r="F18" s="146">
        <v>77009</v>
      </c>
      <c r="G18" s="146">
        <v>26384</v>
      </c>
      <c r="H18" s="146">
        <v>4599</v>
      </c>
      <c r="I18" s="146">
        <v>22925</v>
      </c>
    </row>
  </sheetData>
  <mergeCells count="2">
    <mergeCell ref="A1:I1"/>
    <mergeCell ref="A2:I2"/>
  </mergeCells>
  <phoneticPr fontId="50" type="noConversion"/>
  <printOptions horizontalCentered="1"/>
  <pageMargins left="0.31496062992125984" right="0.27559055118110237" top="0.94488188976377963" bottom="0.51181102362204722" header="0.82677165354330717" footer="0.51181102362204722"/>
  <pageSetup paperSize="9" scale="82" firstPageNumber="46" orientation="landscape" useFirstPageNumber="1" r:id="rId1"/>
  <headerFooter scaleWithDoc="0" alignWithMargins="0">
    <oddFooter>&amp;C&amp;15- &amp;P -</oddFooter>
  </headerFooter>
</worksheet>
</file>

<file path=xl/worksheets/sheet25.xml><?xml version="1.0" encoding="utf-8"?>
<worksheet xmlns="http://schemas.openxmlformats.org/spreadsheetml/2006/main" xmlns:r="http://schemas.openxmlformats.org/officeDocument/2006/relationships">
  <sheetPr>
    <tabColor theme="0"/>
  </sheetPr>
  <dimension ref="A1:I18"/>
  <sheetViews>
    <sheetView showZeros="0" view="pageBreakPreview" zoomScale="90" zoomScaleSheetLayoutView="90" workbookViewId="0">
      <selection activeCell="E12" sqref="E12"/>
    </sheetView>
  </sheetViews>
  <sheetFormatPr defaultColWidth="9.125" defaultRowHeight="15"/>
  <cols>
    <col min="1" max="1" width="25.375" style="135" customWidth="1"/>
    <col min="2" max="2" width="16.375" style="135" customWidth="1"/>
    <col min="3" max="3" width="13.875" style="135" customWidth="1"/>
    <col min="4" max="4" width="13.875" style="133" customWidth="1"/>
    <col min="5" max="5" width="17.125" style="133" customWidth="1"/>
    <col min="6" max="6" width="19.75" style="133" customWidth="1"/>
    <col min="7" max="7" width="19.375" style="133" customWidth="1"/>
    <col min="8" max="9" width="14.625" style="133" customWidth="1"/>
    <col min="10" max="231" width="9.125" style="133" customWidth="1"/>
    <col min="232" max="16384" width="9.125" style="133"/>
  </cols>
  <sheetData>
    <row r="1" spans="1:9" ht="33.950000000000003" customHeight="1">
      <c r="A1" s="483" t="s">
        <v>941</v>
      </c>
      <c r="B1" s="483"/>
      <c r="C1" s="483"/>
      <c r="D1" s="483"/>
      <c r="E1" s="483"/>
      <c r="F1" s="483"/>
      <c r="G1" s="483"/>
      <c r="H1" s="483"/>
      <c r="I1" s="483"/>
    </row>
    <row r="2" spans="1:9" ht="21" customHeight="1">
      <c r="A2" s="496" t="s">
        <v>942</v>
      </c>
      <c r="B2" s="494"/>
      <c r="C2" s="494"/>
      <c r="D2" s="494"/>
      <c r="E2" s="494"/>
      <c r="F2" s="494"/>
      <c r="G2" s="494"/>
      <c r="H2" s="494"/>
      <c r="I2" s="494"/>
    </row>
    <row r="3" spans="1:9" s="134" customFormat="1" ht="39" customHeight="1">
      <c r="A3" s="136" t="s">
        <v>46</v>
      </c>
      <c r="B3" s="137" t="s">
        <v>659</v>
      </c>
      <c r="C3" s="138" t="s">
        <v>919</v>
      </c>
      <c r="D3" s="137" t="s">
        <v>920</v>
      </c>
      <c r="E3" s="137" t="s">
        <v>921</v>
      </c>
      <c r="F3" s="137" t="s">
        <v>922</v>
      </c>
      <c r="G3" s="137" t="s">
        <v>923</v>
      </c>
      <c r="H3" s="137" t="s">
        <v>924</v>
      </c>
      <c r="I3" s="137" t="s">
        <v>925</v>
      </c>
    </row>
    <row r="4" spans="1:9" s="134" customFormat="1" ht="28.5" customHeight="1">
      <c r="A4" s="139" t="s">
        <v>926</v>
      </c>
      <c r="B4" s="140">
        <v>349514</v>
      </c>
      <c r="C4" s="140">
        <v>0</v>
      </c>
      <c r="D4" s="140">
        <v>0</v>
      </c>
      <c r="E4" s="140">
        <v>41136</v>
      </c>
      <c r="F4" s="140">
        <v>82173</v>
      </c>
      <c r="G4" s="140">
        <v>213951</v>
      </c>
      <c r="H4" s="140">
        <v>1916</v>
      </c>
      <c r="I4" s="140">
        <v>10338</v>
      </c>
    </row>
    <row r="5" spans="1:9" s="134" customFormat="1" ht="28.5" customHeight="1">
      <c r="A5" s="141" t="s">
        <v>927</v>
      </c>
      <c r="B5" s="140">
        <v>178660</v>
      </c>
      <c r="C5" s="140">
        <v>0</v>
      </c>
      <c r="D5" s="140">
        <v>0</v>
      </c>
      <c r="E5" s="140">
        <v>23257</v>
      </c>
      <c r="F5" s="140">
        <v>80769</v>
      </c>
      <c r="G5" s="140">
        <v>67534</v>
      </c>
      <c r="H5" s="140">
        <v>1897</v>
      </c>
      <c r="I5" s="140">
        <v>5203</v>
      </c>
    </row>
    <row r="6" spans="1:9" s="134" customFormat="1" ht="28.5" customHeight="1">
      <c r="A6" s="141" t="s">
        <v>928</v>
      </c>
      <c r="B6" s="140">
        <v>1389</v>
      </c>
      <c r="C6" s="140">
        <v>0</v>
      </c>
      <c r="D6" s="140">
        <v>0</v>
      </c>
      <c r="E6" s="140">
        <v>122</v>
      </c>
      <c r="F6" s="140">
        <v>875</v>
      </c>
      <c r="G6" s="140">
        <v>377</v>
      </c>
      <c r="H6" s="140">
        <v>10</v>
      </c>
      <c r="I6" s="140">
        <v>5</v>
      </c>
    </row>
    <row r="7" spans="1:9" s="134" customFormat="1" ht="28.5" customHeight="1">
      <c r="A7" s="142" t="s">
        <v>929</v>
      </c>
      <c r="B7" s="140">
        <v>161197</v>
      </c>
      <c r="C7" s="140">
        <v>0</v>
      </c>
      <c r="D7" s="140">
        <v>0</v>
      </c>
      <c r="E7" s="140">
        <v>16524</v>
      </c>
      <c r="F7" s="140">
        <v>0</v>
      </c>
      <c r="G7" s="140">
        <v>144673</v>
      </c>
      <c r="H7" s="140">
        <v>0</v>
      </c>
      <c r="I7" s="140">
        <v>0</v>
      </c>
    </row>
    <row r="8" spans="1:9" s="134" customFormat="1" ht="28.5" customHeight="1">
      <c r="A8" s="142" t="s">
        <v>930</v>
      </c>
      <c r="B8" s="140">
        <v>0</v>
      </c>
      <c r="C8" s="140">
        <v>0</v>
      </c>
      <c r="D8" s="140">
        <v>0</v>
      </c>
      <c r="E8" s="140">
        <v>0</v>
      </c>
      <c r="F8" s="140">
        <v>0</v>
      </c>
      <c r="G8" s="140">
        <v>0</v>
      </c>
      <c r="H8" s="140">
        <v>0</v>
      </c>
      <c r="I8" s="140">
        <v>0</v>
      </c>
    </row>
    <row r="9" spans="1:9" s="134" customFormat="1" ht="28.5" customHeight="1">
      <c r="A9" s="142" t="s">
        <v>931</v>
      </c>
      <c r="B9" s="140">
        <v>1941</v>
      </c>
      <c r="C9" s="140">
        <v>0</v>
      </c>
      <c r="D9" s="140">
        <v>0</v>
      </c>
      <c r="E9" s="140">
        <v>0</v>
      </c>
      <c r="F9" s="140">
        <v>529</v>
      </c>
      <c r="G9" s="140">
        <v>1367</v>
      </c>
      <c r="H9" s="140">
        <v>9</v>
      </c>
      <c r="I9" s="140">
        <v>36</v>
      </c>
    </row>
    <row r="10" spans="1:9" s="134" customFormat="1" ht="28.5" customHeight="1">
      <c r="A10" s="142" t="s">
        <v>932</v>
      </c>
      <c r="B10" s="140">
        <v>1327</v>
      </c>
      <c r="C10" s="140">
        <v>0</v>
      </c>
      <c r="D10" s="140">
        <v>0</v>
      </c>
      <c r="E10" s="140">
        <v>1233</v>
      </c>
      <c r="F10" s="140">
        <v>0</v>
      </c>
      <c r="G10" s="140">
        <v>0</v>
      </c>
      <c r="H10" s="140">
        <v>0</v>
      </c>
      <c r="I10" s="140">
        <v>94</v>
      </c>
    </row>
    <row r="11" spans="1:9" s="134" customFormat="1" ht="28.5" customHeight="1">
      <c r="A11" s="142" t="s">
        <v>933</v>
      </c>
      <c r="B11" s="140">
        <v>0</v>
      </c>
      <c r="C11" s="140">
        <v>0</v>
      </c>
      <c r="D11" s="140">
        <v>0</v>
      </c>
      <c r="E11" s="140">
        <v>0</v>
      </c>
      <c r="F11" s="140">
        <v>0</v>
      </c>
      <c r="G11" s="140">
        <v>0</v>
      </c>
      <c r="H11" s="140">
        <v>0</v>
      </c>
      <c r="I11" s="140">
        <v>0</v>
      </c>
    </row>
    <row r="12" spans="1:9" s="134" customFormat="1" ht="28.5" customHeight="1">
      <c r="A12" s="142" t="s">
        <v>934</v>
      </c>
      <c r="B12" s="140">
        <v>331802</v>
      </c>
      <c r="C12" s="140">
        <v>0</v>
      </c>
      <c r="D12" s="140">
        <v>0</v>
      </c>
      <c r="E12" s="140">
        <v>37951</v>
      </c>
      <c r="F12" s="140">
        <v>70414</v>
      </c>
      <c r="G12" s="140">
        <v>206795</v>
      </c>
      <c r="H12" s="140">
        <v>4420</v>
      </c>
      <c r="I12" s="140">
        <v>12222</v>
      </c>
    </row>
    <row r="13" spans="1:9" s="134" customFormat="1" ht="28.5" customHeight="1">
      <c r="A13" s="141" t="s">
        <v>935</v>
      </c>
      <c r="B13" s="140">
        <v>301883</v>
      </c>
      <c r="C13" s="140">
        <v>0</v>
      </c>
      <c r="D13" s="140">
        <v>0</v>
      </c>
      <c r="E13" s="140">
        <v>37867</v>
      </c>
      <c r="F13" s="140">
        <v>70414</v>
      </c>
      <c r="G13" s="140">
        <v>188105</v>
      </c>
      <c r="H13" s="140">
        <v>4231</v>
      </c>
      <c r="I13" s="140">
        <v>1266</v>
      </c>
    </row>
    <row r="14" spans="1:9" s="134" customFormat="1" ht="28.5" customHeight="1">
      <c r="A14" s="141" t="s">
        <v>936</v>
      </c>
      <c r="B14" s="140">
        <v>7983</v>
      </c>
      <c r="C14" s="140">
        <v>0</v>
      </c>
      <c r="D14" s="140">
        <v>0</v>
      </c>
      <c r="E14" s="140">
        <v>0</v>
      </c>
      <c r="F14" s="140">
        <v>0</v>
      </c>
      <c r="G14" s="140">
        <v>2000</v>
      </c>
      <c r="H14" s="140">
        <v>0</v>
      </c>
      <c r="I14" s="140">
        <v>5983</v>
      </c>
    </row>
    <row r="15" spans="1:9" s="134" customFormat="1" ht="28.5" customHeight="1">
      <c r="A15" s="141" t="s">
        <v>937</v>
      </c>
      <c r="B15" s="140">
        <v>124</v>
      </c>
      <c r="C15" s="140">
        <v>0</v>
      </c>
      <c r="D15" s="140">
        <v>0</v>
      </c>
      <c r="E15" s="140">
        <v>84</v>
      </c>
      <c r="F15" s="140">
        <v>0</v>
      </c>
      <c r="G15" s="140">
        <v>0</v>
      </c>
      <c r="H15" s="140">
        <v>0</v>
      </c>
      <c r="I15" s="140">
        <v>40</v>
      </c>
    </row>
    <row r="16" spans="1:9" s="134" customFormat="1" ht="28.5" customHeight="1">
      <c r="A16" s="142" t="s">
        <v>938</v>
      </c>
      <c r="B16" s="140">
        <v>0</v>
      </c>
      <c r="C16" s="140">
        <v>0</v>
      </c>
      <c r="D16" s="140">
        <v>0</v>
      </c>
      <c r="E16" s="140">
        <v>0</v>
      </c>
      <c r="F16" s="140">
        <v>0</v>
      </c>
      <c r="G16" s="140">
        <v>0</v>
      </c>
      <c r="H16" s="140">
        <v>0</v>
      </c>
      <c r="I16" s="140">
        <v>0</v>
      </c>
    </row>
    <row r="17" spans="1:9" s="134" customFormat="1" ht="28.5" customHeight="1">
      <c r="A17" s="142" t="s">
        <v>939</v>
      </c>
      <c r="B17" s="140">
        <v>17712</v>
      </c>
      <c r="C17" s="140">
        <v>0</v>
      </c>
      <c r="D17" s="140">
        <v>0</v>
      </c>
      <c r="E17" s="140">
        <v>3185</v>
      </c>
      <c r="F17" s="140">
        <v>11759</v>
      </c>
      <c r="G17" s="140">
        <v>7156</v>
      </c>
      <c r="H17" s="140">
        <v>-2504</v>
      </c>
      <c r="I17" s="140">
        <v>-1884</v>
      </c>
    </row>
    <row r="18" spans="1:9" s="134" customFormat="1" ht="28.5" customHeight="1">
      <c r="A18" s="142" t="s">
        <v>940</v>
      </c>
      <c r="B18" s="140">
        <v>148972</v>
      </c>
      <c r="C18" s="140">
        <v>0</v>
      </c>
      <c r="D18" s="140">
        <v>0</v>
      </c>
      <c r="E18" s="140">
        <v>18055</v>
      </c>
      <c r="F18" s="140">
        <v>77009</v>
      </c>
      <c r="G18" s="140">
        <v>26384</v>
      </c>
      <c r="H18" s="140">
        <v>4599</v>
      </c>
      <c r="I18" s="140">
        <v>22925</v>
      </c>
    </row>
  </sheetData>
  <mergeCells count="2">
    <mergeCell ref="A1:I1"/>
    <mergeCell ref="A2:I2"/>
  </mergeCells>
  <phoneticPr fontId="50" type="noConversion"/>
  <printOptions horizontalCentered="1"/>
  <pageMargins left="0.31496062992125984" right="0.27559055118110237" top="0.98425196850393704" bottom="0.98425196850393704" header="0.51181102362204722" footer="0.70866141732283472"/>
  <pageSetup paperSize="9" scale="81" firstPageNumber="47" orientation="landscape" useFirstPageNumber="1" r:id="rId1"/>
  <headerFooter scaleWithDoc="0" alignWithMargins="0">
    <oddFooter>&amp;C&amp;14- &amp;P -</oddFooter>
  </headerFooter>
</worksheet>
</file>

<file path=xl/worksheets/sheet26.xml><?xml version="1.0" encoding="utf-8"?>
<worksheet xmlns="http://schemas.openxmlformats.org/spreadsheetml/2006/main" xmlns:r="http://schemas.openxmlformats.org/officeDocument/2006/relationships">
  <sheetPr>
    <tabColor theme="0"/>
  </sheetPr>
  <dimension ref="A1:IV33"/>
  <sheetViews>
    <sheetView tabSelected="1" view="pageBreakPreview" topLeftCell="A16" zoomScaleSheetLayoutView="100" workbookViewId="0">
      <selection activeCell="B21" sqref="B21"/>
    </sheetView>
  </sheetViews>
  <sheetFormatPr defaultColWidth="8" defaultRowHeight="14.25"/>
  <cols>
    <col min="1" max="1" width="24" style="36" customWidth="1"/>
    <col min="2" max="2" width="16.375" style="37" customWidth="1"/>
    <col min="3" max="3" width="16" style="37" customWidth="1"/>
    <col min="4" max="4" width="16" style="37" hidden="1" customWidth="1"/>
    <col min="5" max="5" width="12.25" style="37" customWidth="1"/>
    <col min="6" max="6" width="18.875" style="37" customWidth="1"/>
    <col min="7" max="7" width="30.125" style="37" customWidth="1"/>
    <col min="8" max="8" width="8" style="37"/>
    <col min="9" max="9" width="11.5" style="37" customWidth="1"/>
    <col min="10" max="10" width="8" style="37"/>
    <col min="11" max="11" width="12.625" style="37" customWidth="1"/>
    <col min="12" max="12" width="8.375" style="37" customWidth="1"/>
    <col min="13" max="145" width="8" style="37"/>
    <col min="146" max="16384" width="8" style="38"/>
  </cols>
  <sheetData>
    <row r="1" spans="1:256" ht="27">
      <c r="A1" s="497" t="s">
        <v>943</v>
      </c>
      <c r="B1" s="497"/>
      <c r="C1" s="497"/>
      <c r="D1" s="497"/>
      <c r="E1" s="497"/>
      <c r="F1" s="497"/>
      <c r="G1" s="498"/>
    </row>
    <row r="2" spans="1:256" s="49" customFormat="1" ht="29.25" customHeight="1">
      <c r="A2" s="40" t="s">
        <v>944</v>
      </c>
      <c r="B2" s="41"/>
      <c r="C2" s="42"/>
      <c r="D2" s="42"/>
      <c r="E2" s="40"/>
      <c r="F2" s="499" t="s">
        <v>160</v>
      </c>
      <c r="G2" s="500"/>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6" s="33" customFormat="1" ht="24.75" customHeight="1">
      <c r="A3" s="501" t="s">
        <v>1052</v>
      </c>
      <c r="B3" s="14" t="s">
        <v>946</v>
      </c>
      <c r="C3" s="15" t="s">
        <v>947</v>
      </c>
      <c r="D3" s="15"/>
      <c r="E3" s="15" t="s">
        <v>948</v>
      </c>
      <c r="F3" s="503" t="s">
        <v>949</v>
      </c>
      <c r="G3" s="505" t="s">
        <v>705</v>
      </c>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s="34" customFormat="1" ht="33" customHeight="1">
      <c r="A4" s="502"/>
      <c r="B4" s="18" t="s">
        <v>950</v>
      </c>
      <c r="C4" s="19" t="s">
        <v>951</v>
      </c>
      <c r="D4" s="19"/>
      <c r="E4" s="19" t="s">
        <v>952</v>
      </c>
      <c r="F4" s="504"/>
      <c r="G4" s="50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5" customFormat="1" ht="41.25" customHeight="1">
      <c r="A5" s="110" t="s">
        <v>56</v>
      </c>
      <c r="B5" s="74">
        <f>SUM(B6:B20)</f>
        <v>241000</v>
      </c>
      <c r="C5" s="74">
        <f>SUM(C6:C20)</f>
        <v>133618</v>
      </c>
      <c r="D5" s="74">
        <v>114928</v>
      </c>
      <c r="E5" s="75">
        <f>(C5/B5)*100</f>
        <v>55.44315352697096</v>
      </c>
      <c r="F5" s="75">
        <f>(C5-D5)/D5*100</f>
        <v>16.262355561743007</v>
      </c>
      <c r="G5" s="128"/>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5" customFormat="1" ht="70.5" customHeight="1">
      <c r="A6" s="110" t="s">
        <v>953</v>
      </c>
      <c r="B6" s="109">
        <v>104600</v>
      </c>
      <c r="C6" s="74">
        <v>54707</v>
      </c>
      <c r="D6" s="74">
        <v>51169</v>
      </c>
      <c r="E6" s="75">
        <f t="shared" ref="E6:E31" si="0">(C6/B6)*100</f>
        <v>52.301147227533463</v>
      </c>
      <c r="F6" s="75">
        <f t="shared" ref="F6:F19" si="1">(C6-D6)/D6*100</f>
        <v>6.9143426684125151</v>
      </c>
      <c r="G6" s="129"/>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5" customFormat="1" ht="64.5" customHeight="1">
      <c r="A7" s="52" t="s">
        <v>954</v>
      </c>
      <c r="B7" s="109">
        <v>14300</v>
      </c>
      <c r="C7" s="74">
        <v>10620</v>
      </c>
      <c r="D7" s="74">
        <v>8149</v>
      </c>
      <c r="E7" s="75">
        <f t="shared" si="0"/>
        <v>74.265734265734267</v>
      </c>
      <c r="F7" s="75">
        <f t="shared" si="1"/>
        <v>30.322738986378695</v>
      </c>
      <c r="G7" s="129" t="s">
        <v>955</v>
      </c>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5" customFormat="1" ht="45.75" customHeight="1">
      <c r="A8" s="52" t="s">
        <v>956</v>
      </c>
      <c r="B8" s="109">
        <v>6800</v>
      </c>
      <c r="C8" s="74">
        <v>2895</v>
      </c>
      <c r="D8" s="74">
        <v>2899</v>
      </c>
      <c r="E8" s="75">
        <f t="shared" si="0"/>
        <v>42.573529411764703</v>
      </c>
      <c r="F8" s="75">
        <f t="shared" si="1"/>
        <v>-0.13797861331493619</v>
      </c>
      <c r="G8" s="129"/>
      <c r="H8" s="25" t="s">
        <v>2</v>
      </c>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5" customFormat="1" ht="45.75" customHeight="1">
      <c r="A9" s="52" t="s">
        <v>957</v>
      </c>
      <c r="B9" s="109">
        <v>6800</v>
      </c>
      <c r="C9" s="74">
        <v>3092</v>
      </c>
      <c r="D9" s="74">
        <v>2801</v>
      </c>
      <c r="E9" s="75">
        <f t="shared" si="0"/>
        <v>45.470588235294116</v>
      </c>
      <c r="F9" s="75">
        <f t="shared" si="1"/>
        <v>10.389146733309532</v>
      </c>
      <c r="G9" s="129"/>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5" customFormat="1" ht="45.75" customHeight="1">
      <c r="A10" s="52" t="s">
        <v>958</v>
      </c>
      <c r="B10" s="109">
        <v>24300</v>
      </c>
      <c r="C10" s="74">
        <v>12461</v>
      </c>
      <c r="D10" s="74">
        <v>11202</v>
      </c>
      <c r="E10" s="75">
        <f t="shared" si="0"/>
        <v>51.279835390946502</v>
      </c>
      <c r="F10" s="75">
        <f t="shared" si="1"/>
        <v>11.23906445277629</v>
      </c>
      <c r="G10" s="129"/>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spans="1:256" s="5" customFormat="1" ht="45.75" customHeight="1">
      <c r="A11" s="52" t="s">
        <v>959</v>
      </c>
      <c r="B11" s="109">
        <v>7400</v>
      </c>
      <c r="C11" s="74">
        <v>4058</v>
      </c>
      <c r="D11" s="74">
        <v>3124</v>
      </c>
      <c r="E11" s="75">
        <f t="shared" si="0"/>
        <v>54.837837837837832</v>
      </c>
      <c r="F11" s="75">
        <f t="shared" si="1"/>
        <v>29.897567221510883</v>
      </c>
      <c r="G11" s="129" t="s">
        <v>960</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5" customFormat="1" ht="45.75" customHeight="1">
      <c r="A12" s="52" t="s">
        <v>961</v>
      </c>
      <c r="B12" s="109">
        <v>4300</v>
      </c>
      <c r="C12" s="74">
        <v>2694</v>
      </c>
      <c r="D12" s="74">
        <v>1841</v>
      </c>
      <c r="E12" s="75">
        <f t="shared" si="0"/>
        <v>62.651162790697676</v>
      </c>
      <c r="F12" s="75">
        <f t="shared" si="1"/>
        <v>46.333514394350892</v>
      </c>
      <c r="G12" s="129"/>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5" customFormat="1" ht="45.75" customHeight="1">
      <c r="A13" s="52" t="s">
        <v>962</v>
      </c>
      <c r="B13" s="109">
        <v>4700</v>
      </c>
      <c r="C13" s="74">
        <v>2448</v>
      </c>
      <c r="D13" s="74">
        <v>2027</v>
      </c>
      <c r="E13" s="75">
        <f t="shared" si="0"/>
        <v>52.085106382978722</v>
      </c>
      <c r="F13" s="75">
        <f t="shared" si="1"/>
        <v>20.769610261470152</v>
      </c>
      <c r="G13" s="129"/>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5" customFormat="1" ht="45.75" customHeight="1">
      <c r="A14" s="52" t="s">
        <v>963</v>
      </c>
      <c r="B14" s="109">
        <v>19000</v>
      </c>
      <c r="C14" s="74">
        <v>10653</v>
      </c>
      <c r="D14" s="74">
        <v>11240</v>
      </c>
      <c r="E14" s="75">
        <f t="shared" si="0"/>
        <v>56.068421052631578</v>
      </c>
      <c r="F14" s="75">
        <f t="shared" si="1"/>
        <v>-5.222419928825623</v>
      </c>
      <c r="G14" s="129"/>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5" customFormat="1" ht="45.75" customHeight="1">
      <c r="A15" s="52" t="s">
        <v>964</v>
      </c>
      <c r="B15" s="109">
        <v>9500</v>
      </c>
      <c r="C15" s="74">
        <v>4992</v>
      </c>
      <c r="D15" s="74">
        <v>4713</v>
      </c>
      <c r="E15" s="75">
        <f t="shared" si="0"/>
        <v>52.547368421052632</v>
      </c>
      <c r="F15" s="75">
        <f t="shared" si="1"/>
        <v>5.919796308084023</v>
      </c>
      <c r="G15" s="129"/>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5" customFormat="1" ht="45.75" customHeight="1">
      <c r="A16" s="52" t="s">
        <v>965</v>
      </c>
      <c r="B16" s="109">
        <v>2900</v>
      </c>
      <c r="C16" s="74">
        <v>5035</v>
      </c>
      <c r="D16" s="74">
        <v>1987</v>
      </c>
      <c r="E16" s="75">
        <f t="shared" si="0"/>
        <v>173.62068965517241</v>
      </c>
      <c r="F16" s="75">
        <f t="shared" si="1"/>
        <v>153.39708102667339</v>
      </c>
      <c r="G16" s="129" t="s">
        <v>966</v>
      </c>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5" customFormat="1" ht="45.75" customHeight="1">
      <c r="A17" s="52" t="s">
        <v>967</v>
      </c>
      <c r="B17" s="109">
        <v>29800</v>
      </c>
      <c r="C17" s="74">
        <v>19858</v>
      </c>
      <c r="D17" s="74">
        <v>13647</v>
      </c>
      <c r="E17" s="75">
        <f t="shared" si="0"/>
        <v>66.637583892617442</v>
      </c>
      <c r="F17" s="75">
        <f t="shared" si="1"/>
        <v>45.511834102733204</v>
      </c>
      <c r="G17" s="129" t="s">
        <v>968</v>
      </c>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5" customFormat="1" ht="45.75" customHeight="1">
      <c r="A18" s="52" t="s">
        <v>969</v>
      </c>
      <c r="B18" s="109">
        <v>6200</v>
      </c>
      <c r="C18" s="74"/>
      <c r="D18" s="74">
        <v>50</v>
      </c>
      <c r="E18" s="75">
        <f t="shared" si="0"/>
        <v>0</v>
      </c>
      <c r="F18" s="75"/>
      <c r="G18" s="129"/>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5" customFormat="1" ht="45.75" customHeight="1">
      <c r="A19" s="52" t="s">
        <v>970</v>
      </c>
      <c r="B19" s="109">
        <v>150</v>
      </c>
      <c r="C19" s="74">
        <v>105</v>
      </c>
      <c r="D19" s="74">
        <v>79</v>
      </c>
      <c r="E19" s="75">
        <f t="shared" si="0"/>
        <v>70</v>
      </c>
      <c r="F19" s="75">
        <f t="shared" si="1"/>
        <v>32.911392405063289</v>
      </c>
      <c r="G19" s="129"/>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c r="IU19" s="32"/>
      <c r="IV19" s="32"/>
    </row>
    <row r="20" spans="1:256" s="5" customFormat="1" ht="45.75" customHeight="1">
      <c r="A20" s="52" t="s">
        <v>971</v>
      </c>
      <c r="B20" s="109">
        <v>250</v>
      </c>
      <c r="C20" s="74"/>
      <c r="D20" s="74">
        <v>0</v>
      </c>
      <c r="E20" s="75"/>
      <c r="F20" s="75"/>
      <c r="G20" s="129"/>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row>
    <row r="21" spans="1:256" s="5" customFormat="1" ht="51.75" customHeight="1">
      <c r="A21" s="110" t="s">
        <v>77</v>
      </c>
      <c r="B21" s="109">
        <f>SUM(B22:B29)</f>
        <v>60000</v>
      </c>
      <c r="C21" s="109">
        <f>SUM(C22:C29)</f>
        <v>56688</v>
      </c>
      <c r="D21" s="109">
        <f>SUM(D22:D29)</f>
        <v>51050</v>
      </c>
      <c r="E21" s="75">
        <f t="shared" si="0"/>
        <v>94.48</v>
      </c>
      <c r="F21" s="75">
        <f>(C21-D21)/D21*100</f>
        <v>11.044074436826641</v>
      </c>
      <c r="G21" s="129"/>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row>
    <row r="22" spans="1:256" s="5" customFormat="1" ht="72" customHeight="1">
      <c r="A22" s="52" t="s">
        <v>972</v>
      </c>
      <c r="B22" s="109">
        <v>22200</v>
      </c>
      <c r="C22" s="74">
        <v>12116</v>
      </c>
      <c r="D22" s="74">
        <v>10975</v>
      </c>
      <c r="E22" s="75">
        <f t="shared" si="0"/>
        <v>54.576576576576571</v>
      </c>
      <c r="F22" s="75">
        <f t="shared" ref="F22:F31" si="2">(C22-D22)/D22*100</f>
        <v>10.396355353075171</v>
      </c>
      <c r="G22" s="129"/>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5" customFormat="1" ht="50.1" customHeight="1">
      <c r="A23" s="52" t="s">
        <v>973</v>
      </c>
      <c r="B23" s="109">
        <v>14500</v>
      </c>
      <c r="C23" s="74">
        <v>12539</v>
      </c>
      <c r="D23" s="74">
        <v>18924</v>
      </c>
      <c r="E23" s="75">
        <f t="shared" si="0"/>
        <v>86.475862068965512</v>
      </c>
      <c r="F23" s="75">
        <f t="shared" si="2"/>
        <v>-33.740224054111181</v>
      </c>
      <c r="G23" s="129" t="s">
        <v>974</v>
      </c>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s="5" customFormat="1" ht="51.75" customHeight="1">
      <c r="A24" s="52" t="s">
        <v>975</v>
      </c>
      <c r="B24" s="109">
        <v>10000</v>
      </c>
      <c r="C24" s="74">
        <v>8472</v>
      </c>
      <c r="D24" s="74">
        <v>7857</v>
      </c>
      <c r="E24" s="75">
        <f t="shared" si="0"/>
        <v>84.72</v>
      </c>
      <c r="F24" s="75">
        <f t="shared" si="2"/>
        <v>7.8274150439098893</v>
      </c>
      <c r="G24" s="129"/>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5" customFormat="1" ht="51.75" customHeight="1">
      <c r="A25" s="52" t="s">
        <v>976</v>
      </c>
      <c r="B25" s="109"/>
      <c r="C25" s="74">
        <v>917</v>
      </c>
      <c r="D25" s="74">
        <v>77</v>
      </c>
      <c r="E25" s="75"/>
      <c r="F25" s="75"/>
      <c r="G25" s="129"/>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5" customFormat="1" ht="51.75" customHeight="1">
      <c r="A26" s="130" t="s">
        <v>977</v>
      </c>
      <c r="B26" s="109">
        <v>11500</v>
      </c>
      <c r="C26" s="74">
        <v>21216</v>
      </c>
      <c r="D26" s="74">
        <v>11553</v>
      </c>
      <c r="E26" s="75">
        <f t="shared" si="0"/>
        <v>184.48695652173913</v>
      </c>
      <c r="F26" s="75">
        <f t="shared" si="2"/>
        <v>83.640612827836918</v>
      </c>
      <c r="G26" s="129" t="s">
        <v>978</v>
      </c>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row>
    <row r="27" spans="1:256" s="5" customFormat="1" ht="51.75" customHeight="1">
      <c r="A27" s="52" t="s">
        <v>979</v>
      </c>
      <c r="B27" s="109">
        <v>300</v>
      </c>
      <c r="C27" s="74">
        <v>69</v>
      </c>
      <c r="D27" s="74">
        <v>300</v>
      </c>
      <c r="E27" s="75">
        <f t="shared" si="0"/>
        <v>23</v>
      </c>
      <c r="F27" s="75">
        <f t="shared" si="2"/>
        <v>-77</v>
      </c>
      <c r="G27" s="129"/>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row>
    <row r="28" spans="1:256" s="5" customFormat="1" ht="51.75" customHeight="1">
      <c r="A28" s="52" t="s">
        <v>980</v>
      </c>
      <c r="B28" s="109">
        <v>1100</v>
      </c>
      <c r="C28" s="74">
        <v>1323</v>
      </c>
      <c r="D28" s="74">
        <v>963</v>
      </c>
      <c r="E28" s="75">
        <f t="shared" si="0"/>
        <v>120.27272727272727</v>
      </c>
      <c r="F28" s="75">
        <f t="shared" si="2"/>
        <v>37.383177570093459</v>
      </c>
      <c r="G28" s="129"/>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s="5" customFormat="1" ht="51.75" customHeight="1">
      <c r="A29" s="52" t="s">
        <v>981</v>
      </c>
      <c r="B29" s="109">
        <v>400</v>
      </c>
      <c r="C29" s="74">
        <v>36</v>
      </c>
      <c r="D29" s="74">
        <v>401</v>
      </c>
      <c r="E29" s="75">
        <f t="shared" si="0"/>
        <v>9</v>
      </c>
      <c r="F29" s="75">
        <f t="shared" si="2"/>
        <v>-91.022443890274317</v>
      </c>
      <c r="G29" s="129"/>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row>
    <row r="30" spans="1:256" s="127" customFormat="1" ht="51.75" customHeight="1">
      <c r="A30" s="52"/>
      <c r="B30" s="109"/>
      <c r="C30" s="74"/>
      <c r="D30" s="74"/>
      <c r="E30" s="75"/>
      <c r="F30" s="75"/>
      <c r="G30" s="129"/>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row>
    <row r="31" spans="1:256" s="49" customFormat="1" ht="51.75" customHeight="1">
      <c r="A31" s="131" t="s">
        <v>982</v>
      </c>
      <c r="B31" s="90">
        <f>B5+B21</f>
        <v>301000</v>
      </c>
      <c r="C31" s="90">
        <f>C5+C21</f>
        <v>190306</v>
      </c>
      <c r="D31" s="90">
        <f>D5+D21</f>
        <v>165978</v>
      </c>
      <c r="E31" s="86">
        <f t="shared" si="0"/>
        <v>63.224584717607982</v>
      </c>
      <c r="F31" s="86">
        <f t="shared" si="2"/>
        <v>14.657364228994204</v>
      </c>
      <c r="G31" s="129"/>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row>
    <row r="32" spans="1:256" s="49" customFormat="1">
      <c r="A32" s="132"/>
      <c r="B32" s="132"/>
      <c r="C32" s="132"/>
      <c r="D32" s="132"/>
      <c r="E32" s="132"/>
      <c r="F32" s="132"/>
      <c r="G32" s="132"/>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c r="IL32" s="32"/>
      <c r="IM32" s="32"/>
      <c r="IN32" s="32"/>
      <c r="IO32" s="32"/>
      <c r="IP32" s="32"/>
      <c r="IQ32" s="32"/>
      <c r="IR32" s="32"/>
      <c r="IS32" s="32"/>
      <c r="IT32" s="32"/>
      <c r="IU32" s="32"/>
      <c r="IV32" s="32"/>
    </row>
    <row r="33" spans="1:256" s="49" customForma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c r="IN33" s="32"/>
      <c r="IO33" s="32"/>
      <c r="IP33" s="32"/>
      <c r="IQ33" s="32"/>
      <c r="IR33" s="32"/>
      <c r="IS33" s="32"/>
      <c r="IT33" s="32"/>
      <c r="IU33" s="32"/>
      <c r="IV33" s="32"/>
    </row>
  </sheetData>
  <mergeCells count="5">
    <mergeCell ref="A1:G1"/>
    <mergeCell ref="F2:G2"/>
    <mergeCell ref="A3:A4"/>
    <mergeCell ref="F3:F4"/>
    <mergeCell ref="G3:G4"/>
  </mergeCells>
  <phoneticPr fontId="50" type="noConversion"/>
  <printOptions horizontalCentered="1"/>
  <pageMargins left="0.39370078740157483" right="0.31496062992125984" top="0.94488188976377963" bottom="1.0629921259842521" header="0.51181102362204722" footer="0.70866141732283472"/>
  <pageSetup paperSize="9" scale="75" firstPageNumber="48" orientation="portrait" useFirstPageNumber="1" r:id="rId1"/>
  <headerFooter scaleWithDoc="0" alignWithMargins="0">
    <oddFooter>&amp;C&amp;14- &amp;P -</oddFooter>
  </headerFooter>
</worksheet>
</file>

<file path=xl/worksheets/sheet27.xml><?xml version="1.0" encoding="utf-8"?>
<worksheet xmlns="http://schemas.openxmlformats.org/spreadsheetml/2006/main" xmlns:r="http://schemas.openxmlformats.org/officeDocument/2006/relationships">
  <sheetPr>
    <tabColor theme="0"/>
  </sheetPr>
  <dimension ref="A1:IV29"/>
  <sheetViews>
    <sheetView view="pageBreakPreview" zoomScaleSheetLayoutView="100" workbookViewId="0">
      <selection activeCell="G15" sqref="G15"/>
    </sheetView>
  </sheetViews>
  <sheetFormatPr defaultColWidth="8" defaultRowHeight="14.25"/>
  <cols>
    <col min="1" max="1" width="36.5" style="37" customWidth="1"/>
    <col min="2" max="2" width="14.875" style="36" customWidth="1"/>
    <col min="3" max="3" width="14.875" style="37" customWidth="1"/>
    <col min="4" max="4" width="14.875" style="37" hidden="1" customWidth="1"/>
    <col min="5" max="6" width="14.875" style="37" customWidth="1"/>
    <col min="7" max="7" width="33" style="37" customWidth="1"/>
    <col min="8" max="8" width="8" style="37"/>
    <col min="9" max="9" width="8.375" style="37" customWidth="1"/>
    <col min="10" max="10" width="8" style="37"/>
    <col min="11" max="11" width="12.625" style="37" customWidth="1"/>
    <col min="12" max="145" width="8" style="37"/>
    <col min="146" max="16384" width="8" style="38"/>
  </cols>
  <sheetData>
    <row r="1" spans="1:256" ht="25.5" customHeight="1">
      <c r="A1" s="497" t="s">
        <v>983</v>
      </c>
      <c r="B1" s="497"/>
      <c r="C1" s="497"/>
      <c r="D1" s="497"/>
      <c r="E1" s="497"/>
      <c r="F1" s="497"/>
      <c r="G1" s="497"/>
    </row>
    <row r="2" spans="1:256" s="49" customFormat="1" ht="28.5" customHeight="1">
      <c r="A2" s="113" t="s">
        <v>984</v>
      </c>
      <c r="B2" s="114"/>
      <c r="C2" s="115"/>
      <c r="D2" s="115"/>
      <c r="E2" s="115"/>
      <c r="F2" s="115"/>
      <c r="G2" s="116" t="s">
        <v>160</v>
      </c>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row>
    <row r="3" spans="1:256" s="112" customFormat="1" ht="27" customHeight="1">
      <c r="A3" s="506" t="s">
        <v>985</v>
      </c>
      <c r="B3" s="14" t="s">
        <v>946</v>
      </c>
      <c r="C3" s="118" t="s">
        <v>947</v>
      </c>
      <c r="D3" s="118"/>
      <c r="E3" s="119" t="s">
        <v>948</v>
      </c>
      <c r="F3" s="507" t="s">
        <v>986</v>
      </c>
      <c r="G3" s="509" t="s">
        <v>705</v>
      </c>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s="32" customFormat="1" ht="27" customHeight="1">
      <c r="A4" s="506"/>
      <c r="B4" s="18" t="s">
        <v>950</v>
      </c>
      <c r="C4" s="120" t="s">
        <v>951</v>
      </c>
      <c r="D4" s="120"/>
      <c r="E4" s="121" t="s">
        <v>952</v>
      </c>
      <c r="F4" s="508"/>
      <c r="G4" s="509"/>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row>
    <row r="5" spans="1:256" s="5" customFormat="1" ht="36" customHeight="1">
      <c r="A5" s="110" t="s">
        <v>92</v>
      </c>
      <c r="B5" s="109">
        <v>334000</v>
      </c>
      <c r="C5" s="74">
        <v>158528</v>
      </c>
      <c r="D5" s="74">
        <v>172934</v>
      </c>
      <c r="E5" s="88">
        <f>C5/B5*100</f>
        <v>47.463473053892201</v>
      </c>
      <c r="F5" s="88">
        <f>(C5-D5)/D5*100</f>
        <v>-8.3303456810112504</v>
      </c>
      <c r="G5" s="66"/>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5" customFormat="1" ht="36" customHeight="1">
      <c r="A6" s="110" t="s">
        <v>93</v>
      </c>
      <c r="B6" s="109">
        <v>143000</v>
      </c>
      <c r="C6" s="74">
        <v>53747</v>
      </c>
      <c r="D6" s="74">
        <v>49712</v>
      </c>
      <c r="E6" s="88">
        <f t="shared" ref="E6:E23" si="0">C6/B6*100</f>
        <v>37.5853146853147</v>
      </c>
      <c r="F6" s="88">
        <f t="shared" ref="F6:F18" si="1">(C6-D6)/D6*100</f>
        <v>8.1167524943675602</v>
      </c>
      <c r="G6" s="66"/>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5" customFormat="1" ht="36" customHeight="1">
      <c r="A7" s="52" t="s">
        <v>94</v>
      </c>
      <c r="B7" s="109">
        <v>626000</v>
      </c>
      <c r="C7" s="74">
        <v>362899</v>
      </c>
      <c r="D7" s="74">
        <v>330694</v>
      </c>
      <c r="E7" s="88">
        <f t="shared" si="0"/>
        <v>57.971086261980801</v>
      </c>
      <c r="F7" s="88">
        <f t="shared" si="1"/>
        <v>9.7386103164859392</v>
      </c>
      <c r="G7" s="66"/>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5" customFormat="1" ht="36" customHeight="1">
      <c r="A8" s="52" t="s">
        <v>95</v>
      </c>
      <c r="B8" s="109">
        <v>16000</v>
      </c>
      <c r="C8" s="74">
        <v>2234</v>
      </c>
      <c r="D8" s="74">
        <v>2352</v>
      </c>
      <c r="E8" s="88">
        <f t="shared" si="0"/>
        <v>13.9625</v>
      </c>
      <c r="F8" s="88">
        <f t="shared" si="1"/>
        <v>-5.0170068027210899</v>
      </c>
      <c r="G8" s="66"/>
      <c r="H8" s="25" t="s">
        <v>2</v>
      </c>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5" customFormat="1" ht="36" customHeight="1">
      <c r="A9" s="52" t="s">
        <v>97</v>
      </c>
      <c r="B9" s="109">
        <v>58000</v>
      </c>
      <c r="C9" s="74">
        <v>22973</v>
      </c>
      <c r="D9" s="74">
        <v>20675</v>
      </c>
      <c r="E9" s="88">
        <f t="shared" si="0"/>
        <v>39.608620689655197</v>
      </c>
      <c r="F9" s="88">
        <f t="shared" si="1"/>
        <v>11.1148730350665</v>
      </c>
      <c r="G9" s="98"/>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5" customFormat="1" ht="36" customHeight="1">
      <c r="A10" s="52" t="s">
        <v>98</v>
      </c>
      <c r="B10" s="109">
        <v>500000</v>
      </c>
      <c r="C10" s="74">
        <v>348179</v>
      </c>
      <c r="D10" s="74">
        <v>302865</v>
      </c>
      <c r="E10" s="88">
        <f t="shared" si="0"/>
        <v>69.635800000000003</v>
      </c>
      <c r="F10" s="88">
        <f t="shared" si="1"/>
        <v>14.9617816518911</v>
      </c>
      <c r="G10" s="66"/>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spans="1:256" s="49" customFormat="1" ht="36" customHeight="1">
      <c r="A11" s="52" t="s">
        <v>99</v>
      </c>
      <c r="B11" s="109">
        <v>380000</v>
      </c>
      <c r="C11" s="74">
        <v>258752</v>
      </c>
      <c r="D11" s="74">
        <v>241661</v>
      </c>
      <c r="E11" s="88">
        <f t="shared" si="0"/>
        <v>68.092631578947405</v>
      </c>
      <c r="F11" s="88">
        <f t="shared" si="1"/>
        <v>7.07230376436413</v>
      </c>
      <c r="G11" s="66"/>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49" customFormat="1" ht="36" customHeight="1">
      <c r="A12" s="52" t="s">
        <v>100</v>
      </c>
      <c r="B12" s="109">
        <v>115000</v>
      </c>
      <c r="C12" s="74">
        <v>71358</v>
      </c>
      <c r="D12" s="74">
        <v>57017</v>
      </c>
      <c r="E12" s="88">
        <f t="shared" si="0"/>
        <v>62.050434782608697</v>
      </c>
      <c r="F12" s="88">
        <f t="shared" si="1"/>
        <v>25.1521476051002</v>
      </c>
      <c r="G12" s="66"/>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49" customFormat="1" ht="36" customHeight="1">
      <c r="A13" s="52" t="s">
        <v>101</v>
      </c>
      <c r="B13" s="109">
        <v>187000</v>
      </c>
      <c r="C13" s="74">
        <v>73293</v>
      </c>
      <c r="D13" s="74">
        <v>50988</v>
      </c>
      <c r="E13" s="88">
        <f t="shared" si="0"/>
        <v>39.194117647058803</v>
      </c>
      <c r="F13" s="88">
        <f t="shared" si="1"/>
        <v>43.745587196987501</v>
      </c>
      <c r="G13" s="6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49" customFormat="1" ht="63" customHeight="1">
      <c r="A14" s="52" t="s">
        <v>103</v>
      </c>
      <c r="B14" s="109">
        <v>896002</v>
      </c>
      <c r="C14" s="74">
        <v>346815</v>
      </c>
      <c r="D14" s="74">
        <v>603818</v>
      </c>
      <c r="E14" s="88">
        <f t="shared" si="0"/>
        <v>38.706944850569499</v>
      </c>
      <c r="F14" s="88">
        <f t="shared" si="1"/>
        <v>-42.562990834986699</v>
      </c>
      <c r="G14" s="66" t="s">
        <v>987</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49" customFormat="1" ht="36" customHeight="1">
      <c r="A15" s="52" t="s">
        <v>105</v>
      </c>
      <c r="B15" s="109">
        <v>155000</v>
      </c>
      <c r="C15" s="74">
        <v>134008</v>
      </c>
      <c r="D15" s="74">
        <v>70140</v>
      </c>
      <c r="E15" s="88">
        <f t="shared" si="0"/>
        <v>86.456774193548398</v>
      </c>
      <c r="F15" s="88">
        <f t="shared" si="1"/>
        <v>91.057884231536903</v>
      </c>
      <c r="G15" s="66" t="s">
        <v>988</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49" customFormat="1" ht="36" customHeight="1">
      <c r="A16" s="52" t="s">
        <v>107</v>
      </c>
      <c r="B16" s="109">
        <v>26000</v>
      </c>
      <c r="C16" s="74">
        <v>12008</v>
      </c>
      <c r="D16" s="74">
        <v>25344</v>
      </c>
      <c r="E16" s="88">
        <f t="shared" si="0"/>
        <v>46.184615384615398</v>
      </c>
      <c r="F16" s="88">
        <f t="shared" si="1"/>
        <v>-52.619949494949502</v>
      </c>
      <c r="G16" s="98"/>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49" customFormat="1" ht="36" customHeight="1">
      <c r="A17" s="52" t="s">
        <v>108</v>
      </c>
      <c r="B17" s="109">
        <v>12000</v>
      </c>
      <c r="C17" s="74">
        <v>6171</v>
      </c>
      <c r="D17" s="74">
        <v>8776</v>
      </c>
      <c r="E17" s="88">
        <f t="shared" si="0"/>
        <v>51.424999999999997</v>
      </c>
      <c r="F17" s="88">
        <f t="shared" si="1"/>
        <v>-29.683226982680001</v>
      </c>
      <c r="G17" s="66"/>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49" customFormat="1" ht="36" customHeight="1">
      <c r="A18" s="52" t="s">
        <v>110</v>
      </c>
      <c r="B18" s="109">
        <v>1000</v>
      </c>
      <c r="C18" s="74">
        <v>55</v>
      </c>
      <c r="D18" s="74">
        <v>379</v>
      </c>
      <c r="E18" s="88">
        <f t="shared" si="0"/>
        <v>5.5</v>
      </c>
      <c r="F18" s="88">
        <f t="shared" si="1"/>
        <v>-85.488126649076506</v>
      </c>
      <c r="G18" s="98"/>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49" customFormat="1" ht="36" customHeight="1">
      <c r="A19" s="52" t="s">
        <v>989</v>
      </c>
      <c r="B19" s="109"/>
      <c r="C19" s="74"/>
      <c r="E19" s="88"/>
      <c r="F19" s="88"/>
      <c r="G19" s="66"/>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c r="IU19" s="32"/>
      <c r="IV19" s="32"/>
    </row>
    <row r="20" spans="1:256" s="49" customFormat="1" ht="36" customHeight="1">
      <c r="A20" s="52" t="s">
        <v>146</v>
      </c>
      <c r="B20" s="109">
        <v>43000</v>
      </c>
      <c r="C20" s="74">
        <v>11941</v>
      </c>
      <c r="D20" s="74">
        <v>9111</v>
      </c>
      <c r="E20" s="88">
        <f t="shared" si="0"/>
        <v>27.769767441860498</v>
      </c>
      <c r="F20" s="88">
        <f>(C20-D20)/D20*100</f>
        <v>31.061354406761101</v>
      </c>
      <c r="G20" s="66"/>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row>
    <row r="21" spans="1:256" s="49" customFormat="1" ht="36" customHeight="1">
      <c r="A21" s="110" t="s">
        <v>148</v>
      </c>
      <c r="B21" s="109">
        <v>100000</v>
      </c>
      <c r="C21" s="74">
        <v>65350</v>
      </c>
      <c r="D21" s="74">
        <v>57429</v>
      </c>
      <c r="E21" s="88">
        <f t="shared" si="0"/>
        <v>65.349999999999994</v>
      </c>
      <c r="F21" s="88">
        <f>(C21-D21)/D21*100</f>
        <v>13.7926831391806</v>
      </c>
      <c r="G21" s="66"/>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row>
    <row r="22" spans="1:256" s="49" customFormat="1" ht="36" customHeight="1">
      <c r="A22" s="110" t="s">
        <v>150</v>
      </c>
      <c r="B22" s="109">
        <v>10000</v>
      </c>
      <c r="C22" s="74">
        <v>902</v>
      </c>
      <c r="D22" s="74">
        <v>538</v>
      </c>
      <c r="E22" s="88">
        <f t="shared" si="0"/>
        <v>9.02</v>
      </c>
      <c r="F22" s="88">
        <f>(C22-D22)/D22*100</f>
        <v>67.657992565055807</v>
      </c>
      <c r="G22" s="66"/>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49" customFormat="1" ht="36" customHeight="1">
      <c r="A23" s="52" t="s">
        <v>152</v>
      </c>
      <c r="B23" s="109">
        <v>30000</v>
      </c>
      <c r="C23" s="74">
        <v>22056</v>
      </c>
      <c r="D23" s="74">
        <v>6686</v>
      </c>
      <c r="E23" s="88">
        <f t="shared" si="0"/>
        <v>73.52</v>
      </c>
      <c r="F23" s="88">
        <f>(C23-D23)/D23*100</f>
        <v>229.88333831887499</v>
      </c>
      <c r="G23" s="66" t="s">
        <v>990</v>
      </c>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s="49" customFormat="1" ht="36" customHeight="1">
      <c r="A24" s="52" t="s">
        <v>154</v>
      </c>
      <c r="B24" s="109">
        <v>39000</v>
      </c>
      <c r="C24" s="122"/>
      <c r="D24" s="122"/>
      <c r="E24" s="88"/>
      <c r="F24" s="88"/>
      <c r="G24" s="66"/>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32" customFormat="1" ht="36" customHeight="1">
      <c r="A25" s="52" t="s">
        <v>155</v>
      </c>
      <c r="B25" s="109">
        <v>100000</v>
      </c>
      <c r="C25" s="74">
        <v>34339</v>
      </c>
      <c r="D25" s="74">
        <v>43580</v>
      </c>
      <c r="E25" s="88">
        <f>C25/B25*100</f>
        <v>34.338999999999999</v>
      </c>
      <c r="F25" s="88">
        <f>(C25-D25)/D25*100</f>
        <v>-21.204681046351499</v>
      </c>
      <c r="G25" s="66"/>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row>
    <row r="26" spans="1:256" s="32" customFormat="1" ht="36" customHeight="1">
      <c r="A26" s="52" t="s">
        <v>991</v>
      </c>
      <c r="B26" s="109">
        <v>1000</v>
      </c>
      <c r="C26" s="74"/>
      <c r="D26" s="74"/>
      <c r="E26" s="88"/>
      <c r="F26" s="88"/>
      <c r="G26" s="66"/>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row>
    <row r="27" spans="1:256" s="32" customFormat="1" ht="36" customHeight="1">
      <c r="A27" s="52" t="s">
        <v>157</v>
      </c>
      <c r="B27" s="109">
        <v>9998</v>
      </c>
      <c r="C27" s="74">
        <v>15291</v>
      </c>
      <c r="D27" s="74">
        <v>7495</v>
      </c>
      <c r="E27" s="88">
        <f>C27/B27*100</f>
        <v>152.940588117624</v>
      </c>
      <c r="F27" s="88">
        <f>(C27-D27)/D27*100</f>
        <v>104.016010673783</v>
      </c>
      <c r="G27" s="123"/>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row>
    <row r="28" spans="1:256" s="94" customFormat="1" ht="36" customHeight="1">
      <c r="A28" s="20"/>
      <c r="B28" s="109"/>
      <c r="C28" s="74"/>
      <c r="D28" s="74"/>
      <c r="E28" s="88"/>
      <c r="F28" s="88"/>
      <c r="G28" s="66"/>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s="49" customFormat="1" ht="36" customHeight="1">
      <c r="A29" s="124" t="s">
        <v>992</v>
      </c>
      <c r="B29" s="125">
        <f>SUM(B5:B27)</f>
        <v>3782000</v>
      </c>
      <c r="C29" s="125">
        <f>SUM(C5:C27)</f>
        <v>2000899</v>
      </c>
      <c r="D29" s="125">
        <f>SUM(D5:D27)</f>
        <v>2062194</v>
      </c>
      <c r="E29" s="93">
        <f>C29/B29*100</f>
        <v>52.905843469064003</v>
      </c>
      <c r="F29" s="93">
        <f>(C29-D29)/D29*100</f>
        <v>-2.9723197720485999</v>
      </c>
      <c r="G29" s="126"/>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row>
  </sheetData>
  <mergeCells count="4">
    <mergeCell ref="A1:G1"/>
    <mergeCell ref="A3:A4"/>
    <mergeCell ref="F3:F4"/>
    <mergeCell ref="G3:G4"/>
  </mergeCells>
  <phoneticPr fontId="50" type="noConversion"/>
  <printOptions horizontalCentered="1"/>
  <pageMargins left="0.27559055118110237" right="0.35433070866141736" top="0.86614173228346458" bottom="0.86614173228346458" header="0.51181102362204722" footer="0.59055118110236227"/>
  <pageSetup paperSize="9" scale="64" firstPageNumber="50" orientation="portrait" useFirstPageNumber="1" r:id="rId1"/>
  <headerFooter scaleWithDoc="0" alignWithMargins="0">
    <oddFooter>&amp;C&amp;16- &amp;P -</oddFooter>
  </headerFooter>
</worksheet>
</file>

<file path=xl/worksheets/sheet28.xml><?xml version="1.0" encoding="utf-8"?>
<worksheet xmlns="http://schemas.openxmlformats.org/spreadsheetml/2006/main" xmlns:r="http://schemas.openxmlformats.org/officeDocument/2006/relationships">
  <sheetPr>
    <tabColor theme="0"/>
  </sheetPr>
  <dimension ref="A1:IV30"/>
  <sheetViews>
    <sheetView view="pageBreakPreview" zoomScale="90" zoomScaleSheetLayoutView="90" workbookViewId="0">
      <selection activeCell="G10" sqref="G10"/>
    </sheetView>
  </sheetViews>
  <sheetFormatPr defaultColWidth="8" defaultRowHeight="14.25"/>
  <cols>
    <col min="1" max="1" width="34.875" style="36" customWidth="1"/>
    <col min="2" max="2" width="14.125" style="37" customWidth="1"/>
    <col min="3" max="3" width="14.875" style="37" customWidth="1"/>
    <col min="4" max="4" width="14.875" style="37" hidden="1" customWidth="1"/>
    <col min="5" max="5" width="11.875" style="37" customWidth="1"/>
    <col min="6" max="6" width="12.25" style="37" customWidth="1"/>
    <col min="7" max="7" width="23.25" style="37" customWidth="1"/>
    <col min="8" max="8" width="1" style="37" customWidth="1"/>
    <col min="9" max="9" width="12.625" style="37" customWidth="1"/>
    <col min="10" max="194" width="8" style="37"/>
    <col min="195" max="16384" width="8" style="38"/>
  </cols>
  <sheetData>
    <row r="1" spans="1:256" ht="27">
      <c r="A1" s="497" t="s">
        <v>993</v>
      </c>
      <c r="B1" s="497"/>
      <c r="C1" s="497"/>
      <c r="D1" s="497"/>
      <c r="E1" s="497"/>
      <c r="F1" s="497"/>
      <c r="G1" s="497"/>
    </row>
    <row r="2" spans="1:256" ht="20.25" customHeight="1">
      <c r="A2" s="40" t="s">
        <v>994</v>
      </c>
      <c r="B2" s="41"/>
      <c r="C2" s="40"/>
      <c r="D2" s="40"/>
      <c r="E2" s="40"/>
      <c r="F2" s="40"/>
      <c r="G2" s="104" t="s">
        <v>160</v>
      </c>
    </row>
    <row r="3" spans="1:256" s="102" customFormat="1" ht="18" customHeight="1">
      <c r="A3" s="510" t="s">
        <v>985</v>
      </c>
      <c r="B3" s="105" t="s">
        <v>946</v>
      </c>
      <c r="C3" s="105" t="s">
        <v>947</v>
      </c>
      <c r="D3" s="105"/>
      <c r="E3" s="95" t="s">
        <v>948</v>
      </c>
      <c r="F3" s="95" t="s">
        <v>995</v>
      </c>
      <c r="G3" s="509" t="s">
        <v>705</v>
      </c>
    </row>
    <row r="4" spans="1:256" ht="19.5" customHeight="1">
      <c r="A4" s="511"/>
      <c r="B4" s="106" t="s">
        <v>950</v>
      </c>
      <c r="C4" s="106" t="s">
        <v>951</v>
      </c>
      <c r="D4" s="106"/>
      <c r="E4" s="107" t="s">
        <v>952</v>
      </c>
      <c r="F4" s="107" t="s">
        <v>996</v>
      </c>
      <c r="G4" s="509"/>
    </row>
    <row r="5" spans="1:256" s="5" customFormat="1" ht="27" customHeight="1">
      <c r="A5" s="108" t="s">
        <v>56</v>
      </c>
      <c r="B5" s="109">
        <f>SUM(B6:B19)</f>
        <v>72800</v>
      </c>
      <c r="C5" s="109">
        <f>SUM(C6:C19)</f>
        <v>40896</v>
      </c>
      <c r="D5" s="109">
        <f>SUM(D6:D19)</f>
        <v>35831</v>
      </c>
      <c r="E5" s="88">
        <f>C5/B5*100</f>
        <v>56.175824175824197</v>
      </c>
      <c r="F5" s="88">
        <f>(C5/D5-1)*100</f>
        <v>14.135804191900901</v>
      </c>
      <c r="G5" s="5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5" customFormat="1" ht="27" customHeight="1">
      <c r="A6" s="110" t="s">
        <v>953</v>
      </c>
      <c r="B6" s="109">
        <v>30530</v>
      </c>
      <c r="C6" s="74">
        <v>18726</v>
      </c>
      <c r="D6" s="74">
        <v>17206</v>
      </c>
      <c r="E6" s="88">
        <f t="shared" ref="E6:E30" si="0">C6/B6*100</f>
        <v>61.336390435637099</v>
      </c>
      <c r="F6" s="88">
        <f t="shared" ref="F6:F30" si="1">(C6/D6-1)*100</f>
        <v>8.8341276298965496</v>
      </c>
      <c r="G6" s="66"/>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5" customFormat="1" ht="27" customHeight="1">
      <c r="A7" s="52" t="s">
        <v>954</v>
      </c>
      <c r="B7" s="109">
        <v>6700</v>
      </c>
      <c r="C7" s="74">
        <v>4909</v>
      </c>
      <c r="D7" s="74">
        <v>3854</v>
      </c>
      <c r="E7" s="88">
        <f t="shared" si="0"/>
        <v>73.268656716417894</v>
      </c>
      <c r="F7" s="88">
        <f t="shared" si="1"/>
        <v>27.3741567202906</v>
      </c>
      <c r="G7" s="66"/>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5" customFormat="1" ht="27" customHeight="1">
      <c r="A8" s="52" t="s">
        <v>956</v>
      </c>
      <c r="B8" s="109">
        <v>3100</v>
      </c>
      <c r="C8" s="74">
        <v>1260</v>
      </c>
      <c r="D8" s="74">
        <v>1259</v>
      </c>
      <c r="E8" s="88">
        <f t="shared" si="0"/>
        <v>40.645161290322598</v>
      </c>
      <c r="F8" s="88">
        <f t="shared" si="1"/>
        <v>7.9428117553614896E-2</v>
      </c>
      <c r="G8" s="66"/>
      <c r="H8" s="25" t="s">
        <v>2</v>
      </c>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5" customFormat="1" ht="27" customHeight="1">
      <c r="A9" s="52" t="s">
        <v>957</v>
      </c>
      <c r="B9" s="109">
        <v>2300</v>
      </c>
      <c r="C9" s="74">
        <v>919</v>
      </c>
      <c r="D9" s="74">
        <v>914</v>
      </c>
      <c r="E9" s="88">
        <f t="shared" si="0"/>
        <v>39.956521739130402</v>
      </c>
      <c r="F9" s="88">
        <f t="shared" si="1"/>
        <v>0.54704595185994798</v>
      </c>
      <c r="G9" s="66"/>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5" customFormat="1" ht="27" customHeight="1">
      <c r="A10" s="52" t="s">
        <v>958</v>
      </c>
      <c r="B10" s="109">
        <v>10200</v>
      </c>
      <c r="C10" s="74">
        <v>5297</v>
      </c>
      <c r="D10" s="74">
        <v>4677</v>
      </c>
      <c r="E10" s="88">
        <f t="shared" si="0"/>
        <v>51.931372549019599</v>
      </c>
      <c r="F10" s="88">
        <f t="shared" si="1"/>
        <v>13.256360915116501</v>
      </c>
      <c r="G10" s="66"/>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spans="1:256" s="5" customFormat="1" ht="27" customHeight="1">
      <c r="A11" s="52" t="s">
        <v>959</v>
      </c>
      <c r="B11" s="109">
        <v>1500</v>
      </c>
      <c r="C11" s="74">
        <v>844</v>
      </c>
      <c r="D11" s="74">
        <v>651</v>
      </c>
      <c r="E11" s="88">
        <f t="shared" si="0"/>
        <v>56.266666666666701</v>
      </c>
      <c r="F11" s="88">
        <f t="shared" si="1"/>
        <v>29.646697388632901</v>
      </c>
      <c r="G11" s="66"/>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5" customFormat="1" ht="27" customHeight="1">
      <c r="A12" s="52" t="s">
        <v>961</v>
      </c>
      <c r="B12" s="109">
        <v>600</v>
      </c>
      <c r="C12" s="74">
        <v>345</v>
      </c>
      <c r="D12" s="74">
        <v>243</v>
      </c>
      <c r="E12" s="88">
        <f t="shared" si="0"/>
        <v>57.5</v>
      </c>
      <c r="F12" s="88">
        <f t="shared" si="1"/>
        <v>41.975308641975303</v>
      </c>
      <c r="G12" s="66"/>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5" customFormat="1" ht="27" customHeight="1">
      <c r="A13" s="52" t="s">
        <v>962</v>
      </c>
      <c r="B13" s="109">
        <v>1100</v>
      </c>
      <c r="C13" s="74">
        <v>629</v>
      </c>
      <c r="D13" s="74">
        <v>447</v>
      </c>
      <c r="E13" s="88">
        <f t="shared" si="0"/>
        <v>57.181818181818201</v>
      </c>
      <c r="F13" s="88">
        <f t="shared" si="1"/>
        <v>40.7158836689038</v>
      </c>
      <c r="G13" s="6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5" customFormat="1" ht="27" customHeight="1">
      <c r="A14" s="52" t="s">
        <v>963</v>
      </c>
      <c r="B14" s="109">
        <v>3000</v>
      </c>
      <c r="C14" s="74">
        <v>1533</v>
      </c>
      <c r="D14" s="74">
        <v>1761</v>
      </c>
      <c r="E14" s="88">
        <f t="shared" si="0"/>
        <v>51.1</v>
      </c>
      <c r="F14" s="88">
        <f t="shared" si="1"/>
        <v>-12.9471890971039</v>
      </c>
      <c r="G14" s="66"/>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5" customFormat="1" ht="27" customHeight="1">
      <c r="A15" s="52" t="s">
        <v>964</v>
      </c>
      <c r="B15" s="109">
        <v>1000</v>
      </c>
      <c r="C15" s="74">
        <v>575</v>
      </c>
      <c r="D15" s="74">
        <v>544</v>
      </c>
      <c r="E15" s="88">
        <f t="shared" si="0"/>
        <v>57.5</v>
      </c>
      <c r="F15" s="88">
        <f t="shared" si="1"/>
        <v>5.6985294117647003</v>
      </c>
      <c r="G15" s="66"/>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5" customFormat="1" ht="27" customHeight="1">
      <c r="A16" s="52" t="s">
        <v>965</v>
      </c>
      <c r="B16" s="109">
        <v>7</v>
      </c>
      <c r="C16" s="74">
        <v>12</v>
      </c>
      <c r="D16" s="74">
        <v>2</v>
      </c>
      <c r="E16" s="88">
        <f t="shared" si="0"/>
        <v>171.42857142857099</v>
      </c>
      <c r="F16" s="88">
        <f t="shared" si="1"/>
        <v>500</v>
      </c>
      <c r="G16" s="66"/>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5" customFormat="1" ht="27" customHeight="1">
      <c r="A17" s="52" t="s">
        <v>967</v>
      </c>
      <c r="B17" s="109">
        <v>12700</v>
      </c>
      <c r="C17" s="74">
        <v>5802</v>
      </c>
      <c r="D17" s="74">
        <v>4239</v>
      </c>
      <c r="E17" s="88">
        <f t="shared" si="0"/>
        <v>45.685039370078698</v>
      </c>
      <c r="F17" s="88">
        <f t="shared" si="1"/>
        <v>36.871903750884599</v>
      </c>
      <c r="G17" s="66"/>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5" customFormat="1" ht="27" customHeight="1">
      <c r="A18" s="52" t="s">
        <v>970</v>
      </c>
      <c r="B18" s="109"/>
      <c r="C18" s="74">
        <v>45</v>
      </c>
      <c r="D18" s="74">
        <v>34</v>
      </c>
      <c r="E18" s="88"/>
      <c r="F18" s="88">
        <f t="shared" si="1"/>
        <v>32.352941176470601</v>
      </c>
      <c r="G18" s="66"/>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5" customFormat="1" ht="27" customHeight="1">
      <c r="A19" s="52" t="s">
        <v>971</v>
      </c>
      <c r="B19" s="109">
        <v>63</v>
      </c>
      <c r="C19" s="74"/>
      <c r="D19" s="74"/>
      <c r="E19" s="88">
        <f t="shared" si="0"/>
        <v>0</v>
      </c>
      <c r="F19" s="88"/>
      <c r="G19" s="66"/>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c r="IU19" s="32"/>
      <c r="IV19" s="32"/>
    </row>
    <row r="20" spans="1:256" s="5" customFormat="1" ht="27" customHeight="1">
      <c r="A20" s="108" t="s">
        <v>77</v>
      </c>
      <c r="B20" s="109">
        <f>SUM(B21:B28)</f>
        <v>18200</v>
      </c>
      <c r="C20" s="109">
        <f>SUM(C21:C28)</f>
        <v>16157</v>
      </c>
      <c r="D20" s="109">
        <f>SUM(D21:D28)</f>
        <v>16388</v>
      </c>
      <c r="E20" s="88">
        <f t="shared" si="0"/>
        <v>88.774725274725299</v>
      </c>
      <c r="F20" s="88">
        <f t="shared" si="1"/>
        <v>-1.4095679765682201</v>
      </c>
      <c r="G20" s="66"/>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row>
    <row r="21" spans="1:256" s="5" customFormat="1" ht="44.25" customHeight="1">
      <c r="A21" s="52" t="s">
        <v>972</v>
      </c>
      <c r="B21" s="109">
        <v>5800</v>
      </c>
      <c r="C21" s="74">
        <v>3184</v>
      </c>
      <c r="D21" s="74">
        <v>2710</v>
      </c>
      <c r="E21" s="88">
        <f t="shared" si="0"/>
        <v>54.8965517241379</v>
      </c>
      <c r="F21" s="88">
        <f t="shared" si="1"/>
        <v>17.490774907749099</v>
      </c>
      <c r="G21" s="66"/>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row>
    <row r="22" spans="1:256" s="5" customFormat="1" ht="27" customHeight="1">
      <c r="A22" s="52" t="s">
        <v>973</v>
      </c>
      <c r="B22" s="109">
        <v>3450</v>
      </c>
      <c r="C22" s="74">
        <v>6079</v>
      </c>
      <c r="D22" s="74">
        <v>5272</v>
      </c>
      <c r="E22" s="88">
        <f t="shared" si="0"/>
        <v>176.202898550725</v>
      </c>
      <c r="F22" s="88">
        <f t="shared" si="1"/>
        <v>15.307283763277701</v>
      </c>
      <c r="G22" s="66"/>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5" customFormat="1" ht="27" customHeight="1">
      <c r="A23" s="52" t="s">
        <v>975</v>
      </c>
      <c r="B23" s="109">
        <v>4050</v>
      </c>
      <c r="C23" s="74">
        <v>2958</v>
      </c>
      <c r="D23" s="74">
        <v>3667</v>
      </c>
      <c r="E23" s="88">
        <f t="shared" si="0"/>
        <v>73.037037037036995</v>
      </c>
      <c r="F23" s="88">
        <f t="shared" si="1"/>
        <v>-19.334605944914099</v>
      </c>
      <c r="G23" s="66"/>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s="5" customFormat="1" ht="27" customHeight="1">
      <c r="A24" s="52" t="s">
        <v>976</v>
      </c>
      <c r="B24" s="109"/>
      <c r="C24" s="74">
        <v>67</v>
      </c>
      <c r="D24" s="74">
        <v>67</v>
      </c>
      <c r="E24" s="88"/>
      <c r="F24" s="88"/>
      <c r="G24" s="66"/>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5" customFormat="1" ht="27" customHeight="1">
      <c r="A25" s="52" t="s">
        <v>997</v>
      </c>
      <c r="B25" s="109">
        <v>4400</v>
      </c>
      <c r="C25" s="74">
        <v>3833</v>
      </c>
      <c r="D25" s="74">
        <v>4274</v>
      </c>
      <c r="E25" s="88">
        <f t="shared" si="0"/>
        <v>87.113636363636402</v>
      </c>
      <c r="F25" s="88">
        <f t="shared" si="1"/>
        <v>-10.318203088441701</v>
      </c>
      <c r="G25" s="66"/>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5" customFormat="1" ht="27" customHeight="1">
      <c r="A26" s="52" t="s">
        <v>979</v>
      </c>
      <c r="B26" s="109"/>
      <c r="C26" s="74"/>
      <c r="D26" s="74"/>
      <c r="E26" s="88"/>
      <c r="F26" s="88"/>
      <c r="G26" s="66"/>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row>
    <row r="27" spans="1:256" s="103" customFormat="1" ht="27" customHeight="1">
      <c r="A27" s="52" t="s">
        <v>980</v>
      </c>
      <c r="B27" s="109"/>
      <c r="C27" s="74"/>
      <c r="D27" s="74"/>
      <c r="E27" s="88"/>
      <c r="F27" s="88"/>
      <c r="G27" s="66"/>
    </row>
    <row r="28" spans="1:256" ht="27" customHeight="1">
      <c r="A28" s="52" t="s">
        <v>981</v>
      </c>
      <c r="B28" s="109">
        <v>500</v>
      </c>
      <c r="C28" s="74">
        <v>36</v>
      </c>
      <c r="D28" s="74">
        <v>398</v>
      </c>
      <c r="E28" s="88">
        <f t="shared" si="0"/>
        <v>7.2</v>
      </c>
      <c r="F28" s="88">
        <f t="shared" si="1"/>
        <v>-90.954773869346695</v>
      </c>
      <c r="G28" s="66"/>
    </row>
    <row r="29" spans="1:256" ht="27" customHeight="1">
      <c r="A29" s="52"/>
      <c r="B29" s="109"/>
      <c r="C29" s="74"/>
      <c r="D29" s="74"/>
      <c r="E29" s="88"/>
      <c r="F29" s="88"/>
      <c r="G29" s="66"/>
    </row>
    <row r="30" spans="1:256" ht="27" customHeight="1">
      <c r="A30" s="111" t="s">
        <v>982</v>
      </c>
      <c r="B30" s="90">
        <f>B5+B20</f>
        <v>91000</v>
      </c>
      <c r="C30" s="90">
        <f>C5+C20</f>
        <v>57053</v>
      </c>
      <c r="D30" s="90">
        <f>D5+D20</f>
        <v>52219</v>
      </c>
      <c r="E30" s="93">
        <f t="shared" si="0"/>
        <v>62.695604395604398</v>
      </c>
      <c r="F30" s="93">
        <f t="shared" si="1"/>
        <v>9.2571669315766307</v>
      </c>
      <c r="G30" s="66"/>
    </row>
  </sheetData>
  <mergeCells count="3">
    <mergeCell ref="A1:G1"/>
    <mergeCell ref="A3:A4"/>
    <mergeCell ref="G3:G4"/>
  </mergeCells>
  <phoneticPr fontId="50" type="noConversion"/>
  <printOptions horizontalCentered="1"/>
  <pageMargins left="0.23622047244094491" right="0.19685039370078741" top="0.74803149606299213" bottom="0.98425196850393704" header="0.51181102362204722" footer="0.70866141732283472"/>
  <pageSetup paperSize="9" scale="75" firstPageNumber="51" orientation="portrait" useFirstPageNumber="1" r:id="rId1"/>
  <headerFooter scaleWithDoc="0" alignWithMargins="0">
    <oddFooter>&amp;C&amp;14- &amp;P -</oddFooter>
  </headerFooter>
</worksheet>
</file>

<file path=xl/worksheets/sheet29.xml><?xml version="1.0" encoding="utf-8"?>
<worksheet xmlns="http://schemas.openxmlformats.org/spreadsheetml/2006/main" xmlns:r="http://schemas.openxmlformats.org/officeDocument/2006/relationships">
  <sheetPr>
    <tabColor theme="0"/>
  </sheetPr>
  <dimension ref="A1:IV29"/>
  <sheetViews>
    <sheetView showZeros="0" view="pageBreakPreview" zoomScaleSheetLayoutView="100" workbookViewId="0">
      <selection activeCell="G17" sqref="G17"/>
    </sheetView>
  </sheetViews>
  <sheetFormatPr defaultColWidth="8" defaultRowHeight="14.25"/>
  <cols>
    <col min="1" max="1" width="37.5" style="37" customWidth="1"/>
    <col min="2" max="2" width="18.5" style="36" customWidth="1"/>
    <col min="3" max="3" width="16.25" style="37" customWidth="1"/>
    <col min="4" max="4" width="16.25" style="37" hidden="1" customWidth="1"/>
    <col min="5" max="6" width="14.625" style="37" customWidth="1"/>
    <col min="7" max="7" width="21.375" style="37" customWidth="1"/>
    <col min="8" max="149" width="8" style="37"/>
    <col min="150" max="16384" width="8" style="38"/>
  </cols>
  <sheetData>
    <row r="1" spans="1:256" ht="25.5" customHeight="1">
      <c r="A1" s="497" t="s">
        <v>998</v>
      </c>
      <c r="B1" s="497"/>
      <c r="C1" s="497"/>
      <c r="D1" s="497"/>
      <c r="E1" s="497"/>
      <c r="F1" s="497"/>
      <c r="G1" s="497"/>
    </row>
    <row r="2" spans="1:256" s="32" customFormat="1" ht="28.5" customHeight="1">
      <c r="A2" s="512" t="s">
        <v>999</v>
      </c>
      <c r="B2" s="512"/>
      <c r="C2" s="40"/>
      <c r="D2" s="40"/>
      <c r="E2" s="40"/>
      <c r="F2" s="40"/>
      <c r="G2" s="43" t="s">
        <v>160</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row>
    <row r="3" spans="1:256" s="5" customFormat="1" ht="33" customHeight="1">
      <c r="A3" s="510" t="s">
        <v>1000</v>
      </c>
      <c r="B3" s="14" t="s">
        <v>946</v>
      </c>
      <c r="C3" s="95" t="s">
        <v>947</v>
      </c>
      <c r="D3" s="95"/>
      <c r="E3" s="95" t="s">
        <v>948</v>
      </c>
      <c r="F3" s="513" t="s">
        <v>1001</v>
      </c>
      <c r="G3" s="509" t="s">
        <v>705</v>
      </c>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row>
    <row r="4" spans="1:256" s="5" customFormat="1" ht="33" customHeight="1">
      <c r="A4" s="511"/>
      <c r="B4" s="96" t="s">
        <v>950</v>
      </c>
      <c r="C4" s="97" t="s">
        <v>951</v>
      </c>
      <c r="D4" s="97"/>
      <c r="E4" s="97" t="s">
        <v>952</v>
      </c>
      <c r="F4" s="502"/>
      <c r="G4" s="509"/>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5" customFormat="1" ht="33" customHeight="1">
      <c r="A5" s="20" t="s">
        <v>92</v>
      </c>
      <c r="B5" s="81">
        <v>39000</v>
      </c>
      <c r="C5" s="81">
        <v>12937</v>
      </c>
      <c r="D5" s="81">
        <v>11694</v>
      </c>
      <c r="E5" s="88">
        <f>C5/B5*100</f>
        <v>33.171794871794901</v>
      </c>
      <c r="F5" s="88">
        <f>(C5/D5-1)*100</f>
        <v>10.6293825893621</v>
      </c>
      <c r="G5" s="66"/>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5" customFormat="1" ht="33" customHeight="1">
      <c r="A6" s="20" t="s">
        <v>1002</v>
      </c>
      <c r="B6" s="81">
        <v>73000</v>
      </c>
      <c r="C6" s="81">
        <v>19801</v>
      </c>
      <c r="D6" s="81">
        <v>21123</v>
      </c>
      <c r="E6" s="88">
        <f t="shared" ref="E6:E27" si="0">C6/B6*100</f>
        <v>27.124657534246602</v>
      </c>
      <c r="F6" s="88">
        <f t="shared" ref="F6:F25" si="1">(C6/D6-1)*100</f>
        <v>-6.2585806940301998</v>
      </c>
      <c r="G6" s="66"/>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spans="1:256" s="5" customFormat="1" ht="33" customHeight="1">
      <c r="A7" s="20" t="s">
        <v>94</v>
      </c>
      <c r="B7" s="81">
        <v>42500</v>
      </c>
      <c r="C7" s="81">
        <v>16277</v>
      </c>
      <c r="D7" s="81">
        <v>10992</v>
      </c>
      <c r="E7" s="88">
        <f t="shared" si="0"/>
        <v>38.298823529411798</v>
      </c>
      <c r="F7" s="88">
        <f t="shared" si="1"/>
        <v>48.080422125181997</v>
      </c>
      <c r="G7" s="98"/>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spans="1:256" s="5" customFormat="1" ht="33" customHeight="1">
      <c r="A8" s="20" t="s">
        <v>95</v>
      </c>
      <c r="B8" s="81">
        <v>1200</v>
      </c>
      <c r="C8" s="81">
        <v>167</v>
      </c>
      <c r="D8" s="81">
        <v>451</v>
      </c>
      <c r="E8" s="88">
        <f t="shared" si="0"/>
        <v>13.9166666666667</v>
      </c>
      <c r="F8" s="88">
        <f t="shared" si="1"/>
        <v>-62.971175166297101</v>
      </c>
      <c r="G8" s="66"/>
      <c r="H8" s="25" t="s">
        <v>2</v>
      </c>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spans="1:256" s="49" customFormat="1" ht="33" customHeight="1">
      <c r="A9" s="20" t="s">
        <v>97</v>
      </c>
      <c r="B9" s="81">
        <v>19000</v>
      </c>
      <c r="C9" s="81">
        <v>5676</v>
      </c>
      <c r="D9" s="81">
        <v>4896</v>
      </c>
      <c r="E9" s="88">
        <f t="shared" si="0"/>
        <v>29.873684210526299</v>
      </c>
      <c r="F9" s="88">
        <f t="shared" si="1"/>
        <v>15.931372549019599</v>
      </c>
      <c r="G9" s="98"/>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spans="1:256" s="49" customFormat="1" ht="33" customHeight="1">
      <c r="A10" s="20" t="s">
        <v>98</v>
      </c>
      <c r="B10" s="81">
        <v>45000</v>
      </c>
      <c r="C10" s="81">
        <v>13773</v>
      </c>
      <c r="D10" s="81">
        <v>13516</v>
      </c>
      <c r="E10" s="88">
        <f t="shared" si="0"/>
        <v>30.606666666666701</v>
      </c>
      <c r="F10" s="88">
        <f t="shared" si="1"/>
        <v>1.9014501331754901</v>
      </c>
      <c r="G10" s="66"/>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spans="1:256" s="5" customFormat="1" ht="33" customHeight="1">
      <c r="A11" s="20" t="s">
        <v>99</v>
      </c>
      <c r="B11" s="81">
        <v>27000</v>
      </c>
      <c r="C11" s="81">
        <v>10943</v>
      </c>
      <c r="D11" s="81">
        <v>8484</v>
      </c>
      <c r="E11" s="88">
        <f t="shared" si="0"/>
        <v>40.529629629629603</v>
      </c>
      <c r="F11" s="88">
        <f t="shared" si="1"/>
        <v>28.983969825553999</v>
      </c>
      <c r="G11" s="66"/>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49" customFormat="1" ht="33" customHeight="1">
      <c r="A12" s="20" t="s">
        <v>100</v>
      </c>
      <c r="B12" s="81">
        <v>6700</v>
      </c>
      <c r="C12" s="81">
        <v>1754</v>
      </c>
      <c r="D12" s="81">
        <v>1665</v>
      </c>
      <c r="E12" s="88">
        <f t="shared" si="0"/>
        <v>26.179104477611901</v>
      </c>
      <c r="F12" s="88">
        <f t="shared" si="1"/>
        <v>5.3453453453453399</v>
      </c>
      <c r="G12" s="66"/>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spans="1:256" s="49" customFormat="1" ht="33" customHeight="1">
      <c r="A13" s="20" t="s">
        <v>101</v>
      </c>
      <c r="B13" s="81">
        <v>39500</v>
      </c>
      <c r="C13" s="81">
        <v>4553</v>
      </c>
      <c r="D13" s="81">
        <v>4064</v>
      </c>
      <c r="E13" s="88">
        <f t="shared" si="0"/>
        <v>11.526582278480999</v>
      </c>
      <c r="F13" s="88">
        <f t="shared" si="1"/>
        <v>12.032480314960599</v>
      </c>
      <c r="G13" s="6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spans="1:256" s="49" customFormat="1" ht="33" customHeight="1">
      <c r="A14" s="20" t="s">
        <v>103</v>
      </c>
      <c r="B14" s="81">
        <v>15000</v>
      </c>
      <c r="C14" s="81">
        <v>2863</v>
      </c>
      <c r="D14" s="81">
        <v>2010</v>
      </c>
      <c r="E14" s="88">
        <f t="shared" si="0"/>
        <v>19.086666666666702</v>
      </c>
      <c r="F14" s="88">
        <f t="shared" si="1"/>
        <v>42.437810945273597</v>
      </c>
      <c r="G14" s="66"/>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spans="1:256" s="5" customFormat="1" ht="74.099999999999994" customHeight="1">
      <c r="A15" s="20" t="s">
        <v>105</v>
      </c>
      <c r="B15" s="81">
        <v>45000</v>
      </c>
      <c r="C15" s="81">
        <v>68739</v>
      </c>
      <c r="D15" s="81">
        <v>26007</v>
      </c>
      <c r="E15" s="88">
        <f t="shared" si="0"/>
        <v>152.75333333333299</v>
      </c>
      <c r="F15" s="88">
        <f t="shared" si="1"/>
        <v>164.30960895143599</v>
      </c>
      <c r="G15" s="98" t="s">
        <v>1003</v>
      </c>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row>
    <row r="16" spans="1:256" s="5" customFormat="1" ht="33" customHeight="1">
      <c r="A16" s="20" t="s">
        <v>107</v>
      </c>
      <c r="B16" s="81">
        <v>2100</v>
      </c>
      <c r="C16" s="81">
        <v>317</v>
      </c>
      <c r="D16" s="81">
        <v>1075</v>
      </c>
      <c r="E16" s="88">
        <f t="shared" si="0"/>
        <v>15.0952380952381</v>
      </c>
      <c r="F16" s="88">
        <f t="shared" si="1"/>
        <v>-70.511627906976699</v>
      </c>
      <c r="G16" s="98"/>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32"/>
      <c r="IV16" s="32"/>
    </row>
    <row r="17" spans="1:256" s="49" customFormat="1" ht="33" customHeight="1">
      <c r="A17" s="20" t="s">
        <v>108</v>
      </c>
      <c r="B17" s="81">
        <v>1300</v>
      </c>
      <c r="C17" s="81">
        <v>206</v>
      </c>
      <c r="D17" s="81">
        <v>369</v>
      </c>
      <c r="E17" s="88">
        <f t="shared" si="0"/>
        <v>15.846153846153801</v>
      </c>
      <c r="F17" s="88">
        <f t="shared" si="1"/>
        <v>-44.173441734417302</v>
      </c>
      <c r="G17" s="66"/>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32"/>
      <c r="IV17" s="32"/>
    </row>
    <row r="18" spans="1:256" s="49" customFormat="1" ht="33" customHeight="1">
      <c r="A18" s="20" t="s">
        <v>110</v>
      </c>
      <c r="B18" s="81">
        <v>70</v>
      </c>
      <c r="C18" s="81"/>
      <c r="D18" s="81"/>
      <c r="E18" s="88"/>
      <c r="F18" s="88"/>
      <c r="G18" s="98"/>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row>
    <row r="19" spans="1:256" s="5" customFormat="1" ht="33" customHeight="1">
      <c r="A19" s="20" t="s">
        <v>989</v>
      </c>
      <c r="B19" s="81">
        <v>0</v>
      </c>
      <c r="C19" s="81"/>
      <c r="D19" s="81"/>
      <c r="E19" s="88"/>
      <c r="F19" s="88"/>
      <c r="G19" s="66"/>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c r="IU19" s="32"/>
      <c r="IV19" s="32"/>
    </row>
    <row r="20" spans="1:256" s="49" customFormat="1" ht="33" customHeight="1">
      <c r="A20" s="20" t="s">
        <v>146</v>
      </c>
      <c r="B20" s="81">
        <v>6000</v>
      </c>
      <c r="C20" s="81">
        <v>978</v>
      </c>
      <c r="D20" s="81">
        <v>789</v>
      </c>
      <c r="E20" s="88">
        <f t="shared" si="0"/>
        <v>16.3</v>
      </c>
      <c r="F20" s="88">
        <f t="shared" si="1"/>
        <v>23.954372623574098</v>
      </c>
      <c r="G20" s="66"/>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row>
    <row r="21" spans="1:256" s="49" customFormat="1" ht="33" customHeight="1">
      <c r="A21" s="20" t="s">
        <v>148</v>
      </c>
      <c r="B21" s="81">
        <v>15000</v>
      </c>
      <c r="C21" s="81">
        <v>4605</v>
      </c>
      <c r="D21" s="81">
        <v>9010</v>
      </c>
      <c r="E21" s="88">
        <f t="shared" si="0"/>
        <v>30.7</v>
      </c>
      <c r="F21" s="88">
        <f t="shared" si="1"/>
        <v>-48.8901220865705</v>
      </c>
      <c r="G21" s="66"/>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row>
    <row r="22" spans="1:256" s="49" customFormat="1" ht="33" customHeight="1">
      <c r="A22" s="20" t="s">
        <v>150</v>
      </c>
      <c r="B22" s="81">
        <v>2000</v>
      </c>
      <c r="C22" s="81">
        <v>179</v>
      </c>
      <c r="D22" s="81">
        <v>12</v>
      </c>
      <c r="E22" s="88">
        <f t="shared" si="0"/>
        <v>8.9499999999999993</v>
      </c>
      <c r="F22" s="88">
        <f t="shared" si="1"/>
        <v>1391.6666666666699</v>
      </c>
      <c r="G22" s="66" t="s">
        <v>1004</v>
      </c>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row>
    <row r="23" spans="1:256" s="32" customFormat="1" ht="33" customHeight="1">
      <c r="A23" s="20" t="s">
        <v>152</v>
      </c>
      <c r="B23" s="81">
        <v>8500</v>
      </c>
      <c r="C23" s="81">
        <v>328</v>
      </c>
      <c r="D23" s="81">
        <v>218</v>
      </c>
      <c r="E23" s="88">
        <f t="shared" si="0"/>
        <v>3.8588235294117599</v>
      </c>
      <c r="F23" s="88">
        <f t="shared" si="1"/>
        <v>50.4587155963303</v>
      </c>
      <c r="G23" s="66"/>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row>
    <row r="24" spans="1:256" s="94" customFormat="1" ht="33" customHeight="1">
      <c r="A24" s="20" t="s">
        <v>154</v>
      </c>
      <c r="B24" s="81">
        <v>10000</v>
      </c>
      <c r="C24" s="81"/>
      <c r="D24" s="81"/>
      <c r="E24" s="88">
        <f t="shared" si="0"/>
        <v>0</v>
      </c>
      <c r="F24" s="88"/>
      <c r="G24" s="66"/>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row>
    <row r="25" spans="1:256" s="49" customFormat="1" ht="33" customHeight="1">
      <c r="A25" s="20" t="s">
        <v>155</v>
      </c>
      <c r="B25" s="81">
        <v>30000</v>
      </c>
      <c r="C25" s="81">
        <v>17452</v>
      </c>
      <c r="D25" s="81">
        <v>15789</v>
      </c>
      <c r="E25" s="88">
        <f t="shared" si="0"/>
        <v>58.173333333333296</v>
      </c>
      <c r="F25" s="88">
        <f t="shared" si="1"/>
        <v>10.532649312812699</v>
      </c>
      <c r="G25" s="66"/>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49" customFormat="1" ht="33" customHeight="1">
      <c r="A26" s="20" t="s">
        <v>991</v>
      </c>
      <c r="B26" s="81">
        <v>200</v>
      </c>
      <c r="C26" s="81"/>
      <c r="D26" s="81"/>
      <c r="E26" s="88">
        <f t="shared" si="0"/>
        <v>0</v>
      </c>
      <c r="F26" s="88"/>
      <c r="G26" s="66"/>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row>
    <row r="27" spans="1:256" s="49" customFormat="1" ht="33" customHeight="1">
      <c r="A27" s="20" t="s">
        <v>157</v>
      </c>
      <c r="B27" s="81">
        <v>9998</v>
      </c>
      <c r="C27" s="81">
        <v>26</v>
      </c>
      <c r="D27" s="81">
        <v>143</v>
      </c>
      <c r="E27" s="88">
        <f t="shared" si="0"/>
        <v>0.26005201040207998</v>
      </c>
      <c r="F27" s="88">
        <f>(C27/D27-1)*100</f>
        <v>-81.818181818181799</v>
      </c>
      <c r="G27" s="66"/>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row>
    <row r="28" spans="1:256" s="49" customFormat="1" ht="33" customHeight="1">
      <c r="A28" s="20"/>
      <c r="B28" s="81"/>
      <c r="C28" s="81"/>
      <c r="D28" s="81"/>
      <c r="E28" s="88"/>
      <c r="F28" s="88"/>
      <c r="G28" s="66"/>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ht="33" customHeight="1">
      <c r="A29" s="100" t="s">
        <v>992</v>
      </c>
      <c r="B29" s="92">
        <f>SUM(B5:B27)</f>
        <v>438068</v>
      </c>
      <c r="C29" s="92">
        <f>SUM(C5:C27)</f>
        <v>181574</v>
      </c>
      <c r="D29" s="92">
        <f>SUM(D5:D27)</f>
        <v>132307</v>
      </c>
      <c r="E29" s="93">
        <f>C29/B29*100</f>
        <v>41.4488161655268</v>
      </c>
      <c r="F29" s="93">
        <f>(C29/D29-1)*100</f>
        <v>37.236880890655797</v>
      </c>
      <c r="G29" s="101"/>
    </row>
  </sheetData>
  <mergeCells count="5">
    <mergeCell ref="A1:G1"/>
    <mergeCell ref="A2:B2"/>
    <mergeCell ref="A3:A4"/>
    <mergeCell ref="F3:F4"/>
    <mergeCell ref="G3:G4"/>
  </mergeCells>
  <phoneticPr fontId="50" type="noConversion"/>
  <printOptions horizontalCentered="1"/>
  <pageMargins left="0.43307086614173229" right="0.43307086614173229" top="1.0236220472440944" bottom="0.51181102362204722" header="0.78740157480314965" footer="0.51181102362204722"/>
  <pageSetup paperSize="9" scale="66" firstPageNumber="52" orientation="portrait" useFirstPageNumber="1" r:id="rId1"/>
  <headerFooter scaleWithDoc="0" alignWithMargins="0">
    <oddFooter>&amp;C&amp;16- &amp;P -</oddFooter>
  </headerFooter>
</worksheet>
</file>

<file path=xl/worksheets/sheet3.xml><?xml version="1.0" encoding="utf-8"?>
<worksheet xmlns="http://schemas.openxmlformats.org/spreadsheetml/2006/main" xmlns:r="http://schemas.openxmlformats.org/officeDocument/2006/relationships">
  <dimension ref="A1:L37"/>
  <sheetViews>
    <sheetView view="pageBreakPreview" zoomScaleSheetLayoutView="100" workbookViewId="0">
      <selection activeCell="H29" sqref="H29"/>
    </sheetView>
  </sheetViews>
  <sheetFormatPr defaultColWidth="8" defaultRowHeight="14.25"/>
  <cols>
    <col min="1" max="1" width="26.75" style="156" customWidth="1"/>
    <col min="2" max="2" width="9.875" style="223" customWidth="1"/>
    <col min="3" max="5" width="9.875" style="156" customWidth="1"/>
    <col min="6" max="6" width="16.125" style="223" hidden="1" customWidth="1"/>
    <col min="7" max="7" width="13.5" style="198" customWidth="1"/>
    <col min="8" max="8" width="23.125" style="381" customWidth="1"/>
    <col min="9" max="9" width="11.25" style="156" customWidth="1"/>
    <col min="10" max="11" width="8" style="156"/>
    <col min="12" max="12" width="16.875" style="156" customWidth="1"/>
    <col min="13" max="16384" width="8" style="156"/>
  </cols>
  <sheetData>
    <row r="1" spans="1:9" ht="26.25" customHeight="1">
      <c r="A1" s="415" t="s">
        <v>43</v>
      </c>
      <c r="B1" s="416"/>
      <c r="C1" s="415"/>
      <c r="D1" s="415"/>
      <c r="E1" s="415"/>
      <c r="F1" s="415"/>
      <c r="G1" s="415"/>
      <c r="H1" s="417"/>
      <c r="I1" s="329"/>
    </row>
    <row r="2" spans="1:9" ht="20.25" customHeight="1">
      <c r="A2" s="319" t="s">
        <v>44</v>
      </c>
      <c r="H2" s="382" t="s">
        <v>45</v>
      </c>
      <c r="I2" s="395"/>
    </row>
    <row r="3" spans="1:9" s="343" customFormat="1" ht="18.75" customHeight="1">
      <c r="A3" s="420" t="s">
        <v>46</v>
      </c>
      <c r="B3" s="421" t="s">
        <v>47</v>
      </c>
      <c r="C3" s="418" t="s">
        <v>48</v>
      </c>
      <c r="D3" s="419"/>
      <c r="E3" s="421" t="s">
        <v>49</v>
      </c>
      <c r="F3" s="348" t="s">
        <v>50</v>
      </c>
      <c r="G3" s="422" t="s">
        <v>51</v>
      </c>
      <c r="H3" s="421" t="s">
        <v>52</v>
      </c>
      <c r="I3" s="396"/>
    </row>
    <row r="4" spans="1:9" s="343" customFormat="1" ht="30" customHeight="1">
      <c r="A4" s="420"/>
      <c r="B4" s="421"/>
      <c r="C4" s="165" t="s">
        <v>53</v>
      </c>
      <c r="D4" s="284" t="s">
        <v>54</v>
      </c>
      <c r="E4" s="421"/>
      <c r="F4" s="348" t="s">
        <v>55</v>
      </c>
      <c r="G4" s="423"/>
      <c r="H4" s="421"/>
      <c r="I4" s="396"/>
    </row>
    <row r="5" spans="1:9" s="344" customFormat="1" ht="27" customHeight="1">
      <c r="A5" s="361" t="s">
        <v>56</v>
      </c>
      <c r="B5" s="291">
        <f>SUM(B6:B20)</f>
        <v>230707</v>
      </c>
      <c r="C5" s="291">
        <v>246925</v>
      </c>
      <c r="D5" s="291">
        <v>220000</v>
      </c>
      <c r="E5" s="383">
        <f>SUM(E6:E20)</f>
        <v>223483</v>
      </c>
      <c r="F5" s="384" t="e">
        <f>E5/#REF!*100</f>
        <v>#REF!</v>
      </c>
      <c r="G5" s="384">
        <f>(E5/B5-1)*100</f>
        <v>-3.1312443922377802</v>
      </c>
      <c r="H5" s="385"/>
      <c r="I5" s="397"/>
    </row>
    <row r="6" spans="1:9" s="344" customFormat="1" ht="48.95" customHeight="1">
      <c r="A6" s="386" t="s">
        <v>57</v>
      </c>
      <c r="B6" s="293">
        <v>111615</v>
      </c>
      <c r="C6" s="387">
        <v>113591</v>
      </c>
      <c r="D6" s="293">
        <v>96482</v>
      </c>
      <c r="E6" s="293">
        <v>97272</v>
      </c>
      <c r="F6" s="388" t="e">
        <f>E6/#REF!*100</f>
        <v>#REF!</v>
      </c>
      <c r="G6" s="388">
        <f t="shared" ref="G6:G19" si="0">(E6/B6-1)*100</f>
        <v>-12.8504233301976</v>
      </c>
      <c r="H6" s="385" t="s">
        <v>58</v>
      </c>
      <c r="I6" s="398"/>
    </row>
    <row r="7" spans="1:9" s="344" customFormat="1" ht="36.950000000000003" customHeight="1">
      <c r="A7" s="363" t="s">
        <v>59</v>
      </c>
      <c r="B7" s="293">
        <v>14431</v>
      </c>
      <c r="C7" s="387">
        <v>15211</v>
      </c>
      <c r="D7" s="293">
        <v>14142</v>
      </c>
      <c r="E7" s="293">
        <v>13350</v>
      </c>
      <c r="F7" s="388" t="e">
        <f>E7/#REF!*100</f>
        <v>#REF!</v>
      </c>
      <c r="G7" s="388">
        <f t="shared" si="0"/>
        <v>-7.4908183771048504</v>
      </c>
      <c r="H7" s="385" t="s">
        <v>60</v>
      </c>
      <c r="I7" s="397"/>
    </row>
    <row r="8" spans="1:9" s="344" customFormat="1" ht="50.25" customHeight="1">
      <c r="A8" s="363" t="s">
        <v>61</v>
      </c>
      <c r="B8" s="293">
        <v>5955</v>
      </c>
      <c r="C8" s="387">
        <v>5873</v>
      </c>
      <c r="D8" s="293">
        <v>5644</v>
      </c>
      <c r="E8" s="293">
        <v>6389</v>
      </c>
      <c r="F8" s="388" t="e">
        <f>E8/#REF!*100</f>
        <v>#REF!</v>
      </c>
      <c r="G8" s="388">
        <f t="shared" si="0"/>
        <v>7.2879932829555099</v>
      </c>
      <c r="H8" s="385"/>
      <c r="I8" s="397"/>
    </row>
    <row r="9" spans="1:9" s="344" customFormat="1" ht="46.5" customHeight="1">
      <c r="A9" s="363" t="s">
        <v>62</v>
      </c>
      <c r="B9" s="293">
        <v>6196</v>
      </c>
      <c r="C9" s="387">
        <v>6520</v>
      </c>
      <c r="D9" s="293">
        <v>6496</v>
      </c>
      <c r="E9" s="293">
        <v>6367</v>
      </c>
      <c r="F9" s="388" t="e">
        <f>E9/#REF!*100</f>
        <v>#REF!</v>
      </c>
      <c r="G9" s="388">
        <f t="shared" si="0"/>
        <v>2.7598450613298899</v>
      </c>
      <c r="H9" s="385"/>
      <c r="I9" s="399"/>
    </row>
    <row r="10" spans="1:9" s="344" customFormat="1" ht="27" customHeight="1">
      <c r="A10" s="363" t="s">
        <v>63</v>
      </c>
      <c r="B10" s="293">
        <v>7127</v>
      </c>
      <c r="C10" s="387">
        <v>7606</v>
      </c>
      <c r="D10" s="293">
        <v>7413</v>
      </c>
      <c r="E10" s="293">
        <v>6827</v>
      </c>
      <c r="F10" s="388" t="e">
        <f>E10/#REF!*100</f>
        <v>#REF!</v>
      </c>
      <c r="G10" s="388">
        <f t="shared" si="0"/>
        <v>-4.20934474533464</v>
      </c>
      <c r="H10" s="385"/>
      <c r="I10" s="397"/>
    </row>
    <row r="11" spans="1:9" s="344" customFormat="1" ht="27" customHeight="1">
      <c r="A11" s="364" t="s">
        <v>64</v>
      </c>
      <c r="B11" s="293">
        <v>4058</v>
      </c>
      <c r="C11" s="387">
        <v>4050</v>
      </c>
      <c r="D11" s="293">
        <v>3951</v>
      </c>
      <c r="E11" s="293">
        <v>3968</v>
      </c>
      <c r="F11" s="388" t="e">
        <f>E11/#REF!*100</f>
        <v>#REF!</v>
      </c>
      <c r="G11" s="388">
        <f t="shared" si="0"/>
        <v>-2.2178413011335598</v>
      </c>
      <c r="H11" s="385"/>
      <c r="I11" s="397"/>
    </row>
    <row r="12" spans="1:9" s="344" customFormat="1" ht="27" customHeight="1">
      <c r="A12" s="363" t="s">
        <v>65</v>
      </c>
      <c r="B12" s="293">
        <v>4453</v>
      </c>
      <c r="C12" s="387">
        <v>4741</v>
      </c>
      <c r="D12" s="293">
        <v>4862</v>
      </c>
      <c r="E12" s="293">
        <v>4396</v>
      </c>
      <c r="F12" s="388" t="e">
        <f>E12/#REF!*100</f>
        <v>#REF!</v>
      </c>
      <c r="G12" s="388">
        <f t="shared" si="0"/>
        <v>-1.2800359308331499</v>
      </c>
      <c r="H12" s="385"/>
      <c r="I12" s="400"/>
    </row>
    <row r="13" spans="1:9" s="344" customFormat="1" ht="27" customHeight="1">
      <c r="A13" s="363" t="s">
        <v>66</v>
      </c>
      <c r="B13" s="293">
        <v>24457</v>
      </c>
      <c r="C13" s="387">
        <v>24892</v>
      </c>
      <c r="D13" s="293">
        <v>21257</v>
      </c>
      <c r="E13" s="293">
        <v>22548</v>
      </c>
      <c r="F13" s="388" t="e">
        <f>E13/#REF!*100</f>
        <v>#REF!</v>
      </c>
      <c r="G13" s="388">
        <f t="shared" si="0"/>
        <v>-7.8055362472911698</v>
      </c>
      <c r="H13" s="385"/>
      <c r="I13" s="397"/>
    </row>
    <row r="14" spans="1:9" s="344" customFormat="1" ht="38.1" customHeight="1">
      <c r="A14" s="364" t="s">
        <v>67</v>
      </c>
      <c r="B14" s="293">
        <v>14792</v>
      </c>
      <c r="C14" s="387">
        <v>19162</v>
      </c>
      <c r="D14" s="293">
        <v>17671</v>
      </c>
      <c r="E14" s="293">
        <v>17621</v>
      </c>
      <c r="F14" s="388" t="e">
        <f>E14/#REF!*100</f>
        <v>#REF!</v>
      </c>
      <c r="G14" s="388">
        <f t="shared" si="0"/>
        <v>19.125202812331001</v>
      </c>
      <c r="H14" s="385" t="s">
        <v>68</v>
      </c>
      <c r="I14" s="397"/>
    </row>
    <row r="15" spans="1:9" s="344" customFormat="1" ht="27" customHeight="1">
      <c r="A15" s="364" t="s">
        <v>69</v>
      </c>
      <c r="B15" s="293">
        <v>7038</v>
      </c>
      <c r="C15" s="387">
        <v>6914</v>
      </c>
      <c r="D15" s="293">
        <v>8170</v>
      </c>
      <c r="E15" s="293">
        <v>8714</v>
      </c>
      <c r="F15" s="388" t="e">
        <f>E15/#REF!*100</f>
        <v>#REF!</v>
      </c>
      <c r="G15" s="388">
        <f t="shared" si="0"/>
        <v>23.8135834043762</v>
      </c>
      <c r="H15" s="385"/>
      <c r="I15" s="397"/>
    </row>
    <row r="16" spans="1:9" s="344" customFormat="1" ht="48" customHeight="1">
      <c r="A16" s="363" t="s">
        <v>70</v>
      </c>
      <c r="B16" s="293">
        <v>5249</v>
      </c>
      <c r="C16" s="387">
        <v>7902</v>
      </c>
      <c r="D16" s="293">
        <v>2894</v>
      </c>
      <c r="E16" s="293">
        <v>2642</v>
      </c>
      <c r="F16" s="388" t="e">
        <f>E16/#REF!*100</f>
        <v>#REF!</v>
      </c>
      <c r="G16" s="388">
        <f t="shared" si="0"/>
        <v>-49.666603162507101</v>
      </c>
      <c r="H16" s="385" t="s">
        <v>71</v>
      </c>
      <c r="I16" s="400"/>
    </row>
    <row r="17" spans="1:12" s="344" customFormat="1" ht="48.95" customHeight="1">
      <c r="A17" s="363" t="s">
        <v>72</v>
      </c>
      <c r="B17" s="293">
        <v>19704</v>
      </c>
      <c r="C17" s="387">
        <v>24783</v>
      </c>
      <c r="D17" s="293">
        <v>25914</v>
      </c>
      <c r="E17" s="293">
        <v>27575</v>
      </c>
      <c r="F17" s="388" t="e">
        <f>E17/#REF!*100</f>
        <v>#REF!</v>
      </c>
      <c r="G17" s="388">
        <f t="shared" si="0"/>
        <v>39.946203816484001</v>
      </c>
      <c r="H17" s="385" t="s">
        <v>73</v>
      </c>
      <c r="I17" s="397"/>
    </row>
    <row r="18" spans="1:12" s="344" customFormat="1" ht="27" customHeight="1">
      <c r="A18" s="364" t="s">
        <v>74</v>
      </c>
      <c r="B18" s="293">
        <v>5494</v>
      </c>
      <c r="C18" s="387">
        <v>5384</v>
      </c>
      <c r="D18" s="293">
        <v>4941</v>
      </c>
      <c r="E18" s="293">
        <v>5669</v>
      </c>
      <c r="F18" s="388" t="e">
        <f>E18/#REF!*100</f>
        <v>#REF!</v>
      </c>
      <c r="G18" s="388">
        <f t="shared" si="0"/>
        <v>3.18529304696031</v>
      </c>
      <c r="H18" s="385"/>
      <c r="I18" s="397"/>
    </row>
    <row r="19" spans="1:12" s="344" customFormat="1" ht="27" customHeight="1">
      <c r="A19" s="364" t="s">
        <v>75</v>
      </c>
      <c r="B19" s="389">
        <v>152</v>
      </c>
      <c r="C19" s="387">
        <v>296</v>
      </c>
      <c r="D19" s="293">
        <v>163</v>
      </c>
      <c r="E19" s="293">
        <v>145</v>
      </c>
      <c r="F19" s="388"/>
      <c r="G19" s="388">
        <f t="shared" si="0"/>
        <v>-4.6052631578947301</v>
      </c>
      <c r="H19" s="385"/>
      <c r="I19" s="397"/>
    </row>
    <row r="20" spans="1:12" s="380" customFormat="1" ht="27" customHeight="1">
      <c r="A20" s="364" t="s">
        <v>76</v>
      </c>
      <c r="B20" s="390">
        <v>-14</v>
      </c>
      <c r="C20" s="387"/>
      <c r="D20" s="293"/>
      <c r="E20" s="293"/>
      <c r="F20" s="388"/>
      <c r="G20" s="388"/>
      <c r="H20" s="385"/>
      <c r="I20" s="397"/>
      <c r="J20" s="344"/>
      <c r="K20" s="344"/>
      <c r="L20" s="344"/>
    </row>
    <row r="21" spans="1:12" s="344" customFormat="1" ht="27" customHeight="1">
      <c r="A21" s="365" t="s">
        <v>77</v>
      </c>
      <c r="B21" s="291">
        <f>SUM(B22:B29)</f>
        <v>46259</v>
      </c>
      <c r="C21" s="291">
        <v>43575</v>
      </c>
      <c r="D21" s="291">
        <v>60000</v>
      </c>
      <c r="E21" s="291">
        <f>SUM(E22:E29)</f>
        <v>60178</v>
      </c>
      <c r="F21" s="384" t="e">
        <f>E20/#REF!*100</f>
        <v>#REF!</v>
      </c>
      <c r="G21" s="384">
        <f>(E21/B21-1)*100</f>
        <v>30.089279923906702</v>
      </c>
      <c r="H21" s="385"/>
      <c r="I21" s="397"/>
    </row>
    <row r="22" spans="1:12" s="344" customFormat="1" ht="48" customHeight="1">
      <c r="A22" s="363" t="s">
        <v>78</v>
      </c>
      <c r="B22" s="391">
        <v>27107</v>
      </c>
      <c r="C22" s="387">
        <v>21096</v>
      </c>
      <c r="D22" s="293">
        <v>16000</v>
      </c>
      <c r="E22" s="391">
        <v>21694</v>
      </c>
      <c r="F22" s="388" t="e">
        <f>E22/#REF!*100</f>
        <v>#REF!</v>
      </c>
      <c r="G22" s="388">
        <f>(E22/B22-1)*100</f>
        <v>-19.969011694396301</v>
      </c>
      <c r="H22" s="385" t="s">
        <v>79</v>
      </c>
      <c r="I22" s="401"/>
    </row>
    <row r="23" spans="1:12" s="344" customFormat="1" ht="48" customHeight="1">
      <c r="A23" s="363" t="s">
        <v>80</v>
      </c>
      <c r="B23" s="391">
        <v>6455</v>
      </c>
      <c r="C23" s="387">
        <v>7173</v>
      </c>
      <c r="D23" s="293">
        <v>21180</v>
      </c>
      <c r="E23" s="391">
        <v>14761</v>
      </c>
      <c r="F23" s="388" t="e">
        <f>E23/#REF!*100</f>
        <v>#REF!</v>
      </c>
      <c r="G23" s="388">
        <f>(E23/B23-1)*100</f>
        <v>128.67544539117</v>
      </c>
      <c r="H23" s="385" t="s">
        <v>81</v>
      </c>
      <c r="I23" s="397"/>
    </row>
    <row r="24" spans="1:12" s="344" customFormat="1" ht="27" customHeight="1">
      <c r="A24" s="363" t="s">
        <v>82</v>
      </c>
      <c r="B24" s="391">
        <v>6925</v>
      </c>
      <c r="C24" s="387">
        <v>6181</v>
      </c>
      <c r="D24" s="293">
        <v>12890</v>
      </c>
      <c r="E24" s="391">
        <v>9397</v>
      </c>
      <c r="F24" s="388" t="e">
        <f>E24/#REF!*100</f>
        <v>#REF!</v>
      </c>
      <c r="G24" s="388">
        <f>(E24/B24-1)*100</f>
        <v>35.6967509025271</v>
      </c>
      <c r="H24" s="385"/>
      <c r="I24" s="401"/>
    </row>
    <row r="25" spans="1:12" s="344" customFormat="1" ht="27" customHeight="1">
      <c r="A25" s="363" t="s">
        <v>83</v>
      </c>
      <c r="B25" s="391">
        <v>110</v>
      </c>
      <c r="C25" s="387"/>
      <c r="D25" s="293">
        <v>100</v>
      </c>
      <c r="E25" s="391">
        <v>93</v>
      </c>
      <c r="F25" s="388"/>
      <c r="G25" s="388"/>
      <c r="H25" s="385"/>
      <c r="I25" s="399"/>
    </row>
    <row r="26" spans="1:12" s="344" customFormat="1" ht="78" customHeight="1">
      <c r="A26" s="370" t="s">
        <v>84</v>
      </c>
      <c r="B26" s="391">
        <v>4618</v>
      </c>
      <c r="C26" s="387">
        <v>7944</v>
      </c>
      <c r="D26" s="293">
        <v>8000</v>
      </c>
      <c r="E26" s="391">
        <v>12474</v>
      </c>
      <c r="F26" s="388" t="e">
        <f>E26/#REF!*100</f>
        <v>#REF!</v>
      </c>
      <c r="G26" s="388">
        <f>(E26/B26-1)*100</f>
        <v>170.116933737549</v>
      </c>
      <c r="H26" s="385" t="s">
        <v>85</v>
      </c>
      <c r="I26" s="400"/>
    </row>
    <row r="27" spans="1:12" s="344" customFormat="1" ht="34.5" customHeight="1">
      <c r="A27" s="364" t="s">
        <v>86</v>
      </c>
      <c r="B27" s="391">
        <v>683</v>
      </c>
      <c r="C27" s="387">
        <v>882</v>
      </c>
      <c r="D27" s="293">
        <v>1110</v>
      </c>
      <c r="E27" s="392">
        <v>1058</v>
      </c>
      <c r="F27" s="388" t="e">
        <f>E29/#REF!*100</f>
        <v>#REF!</v>
      </c>
      <c r="G27" s="388">
        <f>(E27/B27-1)*100</f>
        <v>54.904831625183</v>
      </c>
      <c r="H27" s="385"/>
      <c r="I27" s="400"/>
    </row>
    <row r="28" spans="1:12" s="344" customFormat="1" ht="27" customHeight="1">
      <c r="A28" s="364" t="s">
        <v>87</v>
      </c>
      <c r="B28" s="391">
        <v>63</v>
      </c>
      <c r="C28" s="387">
        <v>50</v>
      </c>
      <c r="D28" s="293">
        <v>300</v>
      </c>
      <c r="E28" s="392">
        <v>300</v>
      </c>
      <c r="F28" s="388" t="e">
        <f>E28/#REF!*100</f>
        <v>#REF!</v>
      </c>
      <c r="G28" s="388"/>
      <c r="H28" s="385"/>
      <c r="I28" s="400"/>
    </row>
    <row r="29" spans="1:12" s="344" customFormat="1" ht="27" customHeight="1">
      <c r="A29" s="363" t="s">
        <v>88</v>
      </c>
      <c r="B29" s="391">
        <v>298</v>
      </c>
      <c r="C29" s="387">
        <v>249</v>
      </c>
      <c r="D29" s="293">
        <v>420</v>
      </c>
      <c r="E29" s="391">
        <v>401</v>
      </c>
      <c r="F29" s="388" t="e">
        <f>#REF!/#REF!*100</f>
        <v>#REF!</v>
      </c>
      <c r="G29" s="388">
        <f>(E29/B29-1)*100</f>
        <v>34.5637583892617</v>
      </c>
      <c r="H29" s="385"/>
      <c r="I29" s="399"/>
    </row>
    <row r="30" spans="1:12" s="345" customFormat="1" ht="27" customHeight="1">
      <c r="A30" s="372" t="s">
        <v>89</v>
      </c>
      <c r="B30" s="306">
        <f>B5+B21</f>
        <v>276966</v>
      </c>
      <c r="C30" s="306">
        <v>290500</v>
      </c>
      <c r="D30" s="306">
        <v>280000</v>
      </c>
      <c r="E30" s="306">
        <f>E5+E21</f>
        <v>283661</v>
      </c>
      <c r="F30" s="355" t="e">
        <f>E30/#REF!*100</f>
        <v>#REF!</v>
      </c>
      <c r="G30" s="355">
        <f>(E30/B30-1)*100</f>
        <v>2.4172642129358901</v>
      </c>
      <c r="H30" s="385"/>
      <c r="I30" s="402"/>
    </row>
    <row r="31" spans="1:12" ht="18" customHeight="1">
      <c r="B31" s="393"/>
      <c r="C31" s="310"/>
    </row>
    <row r="32" spans="1:12" ht="18" customHeight="1">
      <c r="E32" s="374"/>
      <c r="F32" s="394"/>
    </row>
    <row r="33" spans="5:6" ht="18" customHeight="1">
      <c r="E33" s="375"/>
      <c r="F33" s="394"/>
    </row>
    <row r="34" spans="5:6" ht="18" customHeight="1">
      <c r="E34" s="375"/>
      <c r="F34" s="394"/>
    </row>
    <row r="35" spans="5:6" ht="18" customHeight="1">
      <c r="E35" s="375"/>
      <c r="F35" s="394"/>
    </row>
    <row r="36" spans="5:6" ht="18" customHeight="1"/>
    <row r="37" spans="5:6" ht="18" customHeight="1"/>
  </sheetData>
  <mergeCells count="7">
    <mergeCell ref="A1:H1"/>
    <mergeCell ref="C3:D3"/>
    <mergeCell ref="A3:A4"/>
    <mergeCell ref="B3:B4"/>
    <mergeCell ref="E3:E4"/>
    <mergeCell ref="G3:G4"/>
    <mergeCell ref="H3:H4"/>
  </mergeCells>
  <phoneticPr fontId="50" type="noConversion"/>
  <printOptions horizontalCentered="1"/>
  <pageMargins left="0.196527777777778" right="3.8888888888888903E-2" top="0.74791666666666701" bottom="0.98402777777777795" header="0.27500000000000002" footer="0.70763888888888904"/>
  <pageSetup paperSize="9" scale="67" firstPageNumber="13" orientation="portrait" useFirstPageNumber="1" r:id="rId1"/>
  <headerFooter scaleWithDoc="0" alignWithMargins="0">
    <oddFooter>&amp;C&amp;16- &amp;P -</oddFooter>
  </headerFooter>
</worksheet>
</file>

<file path=xl/worksheets/sheet30.xml><?xml version="1.0" encoding="utf-8"?>
<worksheet xmlns="http://schemas.openxmlformats.org/spreadsheetml/2006/main" xmlns:r="http://schemas.openxmlformats.org/officeDocument/2006/relationships">
  <sheetPr>
    <tabColor theme="0"/>
  </sheetPr>
  <dimension ref="A1:IT16"/>
  <sheetViews>
    <sheetView view="pageBreakPreview" zoomScale="115" zoomScaleSheetLayoutView="115" workbookViewId="0">
      <selection activeCell="E8" sqref="E8"/>
    </sheetView>
  </sheetViews>
  <sheetFormatPr defaultColWidth="8" defaultRowHeight="14.25"/>
  <cols>
    <col min="1" max="1" width="47" style="36" customWidth="1"/>
    <col min="2" max="2" width="16.375" style="37" customWidth="1"/>
    <col min="3" max="3" width="16" style="37" customWidth="1"/>
    <col min="4" max="4" width="12.25" style="37" customWidth="1"/>
    <col min="5" max="5" width="13.5" style="37" customWidth="1"/>
    <col min="6" max="143" width="8" style="37"/>
    <col min="144" max="254" width="8" style="38"/>
    <col min="255" max="16384" width="8" style="39"/>
  </cols>
  <sheetData>
    <row r="1" spans="1:254" ht="27">
      <c r="A1" s="497" t="s">
        <v>1005</v>
      </c>
      <c r="B1" s="497"/>
      <c r="C1" s="497"/>
      <c r="D1" s="497"/>
      <c r="E1" s="497"/>
    </row>
    <row r="2" spans="1:254" ht="29.25" customHeight="1">
      <c r="A2" s="40" t="s">
        <v>1006</v>
      </c>
      <c r="B2" s="41"/>
      <c r="C2" s="42"/>
      <c r="D2" s="40"/>
      <c r="E2" s="43" t="s">
        <v>160</v>
      </c>
    </row>
    <row r="3" spans="1:254" s="33" customFormat="1" ht="24.7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row>
    <row r="4" spans="1:254" s="34" customFormat="1" ht="24.7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row>
    <row r="5" spans="1:254" s="5" customFormat="1" ht="30.75" customHeight="1">
      <c r="A5" s="45" t="s">
        <v>1007</v>
      </c>
      <c r="B5" s="81"/>
      <c r="C5" s="81"/>
      <c r="D5" s="88"/>
      <c r="E5" s="4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row>
    <row r="6" spans="1:254" s="5" customFormat="1" ht="30.75" customHeight="1">
      <c r="A6" s="45" t="s">
        <v>1008</v>
      </c>
      <c r="B6" s="81"/>
      <c r="C6" s="81"/>
      <c r="D6" s="88"/>
      <c r="E6" s="4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row>
    <row r="7" spans="1:254" s="5" customFormat="1" ht="30.75" customHeight="1">
      <c r="A7" s="45" t="s">
        <v>1009</v>
      </c>
      <c r="B7" s="81">
        <v>415000</v>
      </c>
      <c r="C7" s="81">
        <v>272874</v>
      </c>
      <c r="D7" s="88">
        <f>C7/B7*100</f>
        <v>65.752771084337397</v>
      </c>
      <c r="E7" s="66"/>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row>
    <row r="8" spans="1:254" s="5" customFormat="1" ht="30.75" customHeight="1">
      <c r="A8" s="45" t="s">
        <v>1010</v>
      </c>
      <c r="B8" s="81">
        <v>6000</v>
      </c>
      <c r="C8" s="81">
        <v>1883</v>
      </c>
      <c r="D8" s="88">
        <f t="shared" ref="D8:D16" si="0">C8/B8*100</f>
        <v>31.383333333333301</v>
      </c>
      <c r="E8" s="66"/>
      <c r="F8" s="25"/>
      <c r="G8" s="25" t="s">
        <v>2</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row>
    <row r="9" spans="1:254" s="5" customFormat="1" ht="30.75" customHeight="1">
      <c r="A9" s="45" t="s">
        <v>710</v>
      </c>
      <c r="B9" s="81">
        <v>25000</v>
      </c>
      <c r="C9" s="81">
        <v>6729</v>
      </c>
      <c r="D9" s="88">
        <f t="shared" si="0"/>
        <v>26.916</v>
      </c>
      <c r="E9" s="47"/>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row>
    <row r="10" spans="1:254" s="5" customFormat="1" ht="30.75" customHeight="1">
      <c r="A10" s="45" t="s">
        <v>1011</v>
      </c>
      <c r="B10" s="81"/>
      <c r="C10" s="81"/>
      <c r="D10" s="88"/>
      <c r="E10" s="47"/>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row>
    <row r="11" spans="1:254" s="5" customFormat="1" ht="30.75" customHeight="1">
      <c r="A11" s="45" t="s">
        <v>1012</v>
      </c>
      <c r="B11" s="81"/>
      <c r="C11" s="81">
        <v>1679</v>
      </c>
      <c r="D11" s="88"/>
      <c r="E11" s="47"/>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row>
    <row r="12" spans="1:254" s="5" customFormat="1" ht="30.75" customHeight="1">
      <c r="A12" s="45" t="s">
        <v>1013</v>
      </c>
      <c r="B12" s="81"/>
      <c r="C12" s="81">
        <v>249</v>
      </c>
      <c r="D12" s="88"/>
      <c r="E12" s="47"/>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row>
    <row r="13" spans="1:254" s="5" customFormat="1" ht="30.75" customHeight="1">
      <c r="A13" s="45" t="s">
        <v>1014</v>
      </c>
      <c r="B13" s="81">
        <v>9000</v>
      </c>
      <c r="C13" s="81">
        <v>1</v>
      </c>
      <c r="D13" s="88">
        <f t="shared" si="0"/>
        <v>1.1111111111111099E-2</v>
      </c>
      <c r="E13" s="47"/>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row>
    <row r="14" spans="1:254" s="5" customFormat="1" ht="30.75" customHeight="1">
      <c r="A14" s="45"/>
      <c r="B14" s="81"/>
      <c r="C14" s="89"/>
      <c r="D14" s="88"/>
      <c r="E14" s="47"/>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row>
    <row r="15" spans="1:254" s="5" customFormat="1" ht="30.75" customHeight="1">
      <c r="A15" s="56" t="s">
        <v>1015</v>
      </c>
      <c r="B15" s="90">
        <v>25000</v>
      </c>
      <c r="C15" s="90"/>
      <c r="D15" s="88"/>
      <c r="E15" s="47"/>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row>
    <row r="16" spans="1:254" s="5" customFormat="1" ht="30.75" customHeight="1">
      <c r="A16" s="91" t="s">
        <v>659</v>
      </c>
      <c r="B16" s="92">
        <f>SUM(B5:B15)</f>
        <v>480000</v>
      </c>
      <c r="C16" s="92">
        <f>SUM(C5:C15)</f>
        <v>283415</v>
      </c>
      <c r="D16" s="93">
        <f t="shared" si="0"/>
        <v>59.044791666666697</v>
      </c>
      <c r="E16" s="47"/>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80" firstPageNumber="53" orientation="portrait" useFirstPageNumber="1" r:id="rId1"/>
  <headerFooter scaleWithDoc="0" alignWithMargins="0">
    <oddFooter>&amp;C&amp;14- &amp;P -</oddFooter>
  </headerFooter>
  <colBreaks count="1" manualBreakCount="1">
    <brk id="5" max="1048575" man="1"/>
  </colBreaks>
</worksheet>
</file>

<file path=xl/worksheets/sheet31.xml><?xml version="1.0" encoding="utf-8"?>
<worksheet xmlns="http://schemas.openxmlformats.org/spreadsheetml/2006/main" xmlns:r="http://schemas.openxmlformats.org/officeDocument/2006/relationships">
  <sheetPr>
    <tabColor theme="0"/>
  </sheetPr>
  <dimension ref="A1:IV19"/>
  <sheetViews>
    <sheetView showZeros="0" view="pageBreakPreview" zoomScale="115" zoomScaleSheetLayoutView="115" workbookViewId="0">
      <selection activeCell="E10" sqref="E10"/>
    </sheetView>
  </sheetViews>
  <sheetFormatPr defaultColWidth="8" defaultRowHeight="14.25"/>
  <cols>
    <col min="1" max="1" width="32.875" style="36" customWidth="1"/>
    <col min="2" max="2" width="14.5" style="37" customWidth="1"/>
    <col min="3" max="3" width="13.375" style="37" customWidth="1"/>
    <col min="4" max="4" width="12.25" style="37" customWidth="1"/>
    <col min="5" max="5" width="25.375" style="37" customWidth="1"/>
    <col min="6" max="143" width="8" style="37"/>
    <col min="144" max="254" width="8" style="38"/>
    <col min="255" max="16384" width="8" style="39"/>
  </cols>
  <sheetData>
    <row r="1" spans="1:256" ht="27">
      <c r="A1" s="497" t="s">
        <v>1016</v>
      </c>
      <c r="B1" s="497"/>
      <c r="C1" s="497"/>
      <c r="D1" s="497"/>
      <c r="E1" s="497"/>
    </row>
    <row r="2" spans="1:256" ht="29.25" customHeight="1">
      <c r="A2" s="40" t="s">
        <v>1017</v>
      </c>
      <c r="B2" s="41"/>
      <c r="C2" s="42"/>
      <c r="D2" s="40"/>
      <c r="E2" s="43" t="s">
        <v>160</v>
      </c>
    </row>
    <row r="3" spans="1:256" s="33" customFormat="1" ht="24.75" customHeight="1">
      <c r="A3" s="501" t="s">
        <v>945</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row>
    <row r="4" spans="1:256" s="34" customFormat="1" ht="24.7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256" s="5" customFormat="1" ht="29.1" customHeight="1">
      <c r="A5" s="45" t="s">
        <v>723</v>
      </c>
      <c r="B5" s="53">
        <v>1500</v>
      </c>
      <c r="C5" s="74"/>
      <c r="D5" s="75">
        <f>C5/B5*100</f>
        <v>0</v>
      </c>
      <c r="E5" s="6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49"/>
      <c r="IV5" s="49"/>
    </row>
    <row r="6" spans="1:256" s="5" customFormat="1" ht="45.75" customHeight="1">
      <c r="A6" s="45" t="s">
        <v>724</v>
      </c>
      <c r="B6" s="53">
        <v>12000</v>
      </c>
      <c r="C6" s="74">
        <v>6825</v>
      </c>
      <c r="D6" s="75">
        <f t="shared" ref="D6:D19" si="0">C6/B6*100</f>
        <v>56.875</v>
      </c>
      <c r="E6" s="76"/>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49"/>
      <c r="IV6" s="49"/>
    </row>
    <row r="7" spans="1:256" s="5" customFormat="1" ht="29.1" customHeight="1">
      <c r="A7" s="45" t="s">
        <v>725</v>
      </c>
      <c r="B7" s="53">
        <v>321552</v>
      </c>
      <c r="C7" s="74">
        <v>287774</v>
      </c>
      <c r="D7" s="75">
        <f t="shared" si="0"/>
        <v>89.495322684977907</v>
      </c>
      <c r="E7" s="6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49"/>
      <c r="IV7" s="49"/>
    </row>
    <row r="8" spans="1:256" s="5" customFormat="1" ht="29.1" customHeight="1">
      <c r="A8" s="45" t="s">
        <v>726</v>
      </c>
      <c r="B8" s="53"/>
      <c r="C8" s="74"/>
      <c r="D8" s="75"/>
      <c r="E8" s="66"/>
      <c r="F8" s="25"/>
      <c r="G8" s="25" t="s">
        <v>2</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49"/>
      <c r="IV8" s="49"/>
    </row>
    <row r="9" spans="1:256" s="5" customFormat="1" ht="29.1" customHeight="1">
      <c r="A9" s="45" t="s">
        <v>727</v>
      </c>
      <c r="B9" s="53">
        <v>4500</v>
      </c>
      <c r="C9" s="74"/>
      <c r="D9" s="75">
        <f t="shared" si="0"/>
        <v>0</v>
      </c>
      <c r="E9" s="6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49"/>
      <c r="IV9" s="49"/>
    </row>
    <row r="10" spans="1:256" s="5" customFormat="1" ht="29.1" customHeight="1">
      <c r="A10" s="45" t="s">
        <v>728</v>
      </c>
      <c r="B10" s="53"/>
      <c r="C10" s="74"/>
      <c r="D10" s="75"/>
      <c r="E10" s="6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49"/>
      <c r="IV10" s="49"/>
    </row>
    <row r="11" spans="1:256" s="5" customFormat="1" ht="29.1" customHeight="1">
      <c r="A11" s="45" t="s">
        <v>729</v>
      </c>
      <c r="B11" s="53"/>
      <c r="C11" s="74"/>
      <c r="D11" s="75"/>
      <c r="E11" s="6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49"/>
      <c r="IV11" s="49"/>
    </row>
    <row r="12" spans="1:256" s="5" customFormat="1" ht="29.1" customHeight="1">
      <c r="A12" s="45" t="s">
        <v>730</v>
      </c>
      <c r="B12" s="53">
        <v>90000</v>
      </c>
      <c r="C12" s="53">
        <v>6835</v>
      </c>
      <c r="D12" s="75">
        <f t="shared" si="0"/>
        <v>7.5944444444444397</v>
      </c>
      <c r="E12" s="6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49"/>
      <c r="IV12" s="49"/>
    </row>
    <row r="13" spans="1:256" s="5" customFormat="1" ht="29.1" customHeight="1">
      <c r="A13" s="45" t="s">
        <v>732</v>
      </c>
      <c r="B13" s="53">
        <v>448</v>
      </c>
      <c r="C13" s="53">
        <v>1074</v>
      </c>
      <c r="D13" s="75">
        <f t="shared" si="0"/>
        <v>239.732142857143</v>
      </c>
      <c r="E13" s="6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49"/>
      <c r="IV13" s="49"/>
    </row>
    <row r="14" spans="1:256" s="5" customFormat="1" ht="29.1" customHeight="1">
      <c r="A14" s="45" t="s">
        <v>1018</v>
      </c>
      <c r="B14" s="53"/>
      <c r="C14" s="53"/>
      <c r="D14" s="75"/>
      <c r="E14" s="6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49"/>
      <c r="IV14" s="49"/>
    </row>
    <row r="15" spans="1:256" s="5" customFormat="1" ht="29.1" customHeight="1">
      <c r="A15" s="45" t="s">
        <v>735</v>
      </c>
      <c r="B15" s="53"/>
      <c r="C15" s="53">
        <v>3399</v>
      </c>
      <c r="D15" s="75"/>
      <c r="E15" s="77" t="s">
        <v>1019</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49"/>
      <c r="IV15" s="49"/>
    </row>
    <row r="16" spans="1:256" s="5" customFormat="1" ht="29.1" customHeight="1">
      <c r="A16" s="45" t="s">
        <v>834</v>
      </c>
      <c r="B16" s="78">
        <v>50000</v>
      </c>
      <c r="C16" s="79">
        <v>3507</v>
      </c>
      <c r="D16" s="75">
        <f t="shared" si="0"/>
        <v>7.0140000000000002</v>
      </c>
      <c r="E16" s="80"/>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49"/>
      <c r="IV16" s="49"/>
    </row>
    <row r="17" spans="1:254" s="49" customFormat="1" ht="29.1" customHeight="1">
      <c r="A17" s="26"/>
      <c r="B17" s="53"/>
      <c r="C17" s="81"/>
      <c r="D17" s="75"/>
      <c r="E17" s="82"/>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row>
    <row r="18" spans="1:254" s="49" customFormat="1" ht="29.1" customHeight="1">
      <c r="A18" s="83" t="s">
        <v>738</v>
      </c>
      <c r="B18" s="53"/>
      <c r="C18" s="81"/>
      <c r="D18" s="75"/>
      <c r="E18" s="82"/>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row>
    <row r="19" spans="1:254" s="49" customFormat="1" ht="29.1" customHeight="1">
      <c r="A19" s="84" t="s">
        <v>659</v>
      </c>
      <c r="B19" s="85">
        <f>SUM(B5:B18)</f>
        <v>480000</v>
      </c>
      <c r="C19" s="85">
        <f>SUM(C5:C18)</f>
        <v>309414</v>
      </c>
      <c r="D19" s="86">
        <f t="shared" si="0"/>
        <v>64.461250000000007</v>
      </c>
      <c r="E19" s="87"/>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c r="IL19" s="32"/>
      <c r="IM19" s="32"/>
      <c r="IN19" s="32"/>
      <c r="IO19" s="32"/>
      <c r="IP19" s="32"/>
      <c r="IQ19" s="32"/>
      <c r="IR19" s="32"/>
      <c r="IS19" s="32"/>
      <c r="IT19" s="32"/>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51181102362204722"/>
  <pageSetup paperSize="9" scale="75" firstPageNumber="54" orientation="portrait" useFirstPageNumber="1" r:id="rId1"/>
  <headerFooter scaleWithDoc="0" alignWithMargins="0">
    <oddFooter>&amp;C&amp;15- &amp;P -</oddFooter>
  </headerFooter>
  <colBreaks count="1" manualBreakCount="1">
    <brk id="5" max="1048575" man="1"/>
  </colBreaks>
</worksheet>
</file>

<file path=xl/worksheets/sheet32.xml><?xml version="1.0" encoding="utf-8"?>
<worksheet xmlns="http://schemas.openxmlformats.org/spreadsheetml/2006/main" xmlns:r="http://schemas.openxmlformats.org/officeDocument/2006/relationships">
  <sheetPr>
    <tabColor theme="0"/>
    <pageSetUpPr fitToPage="1"/>
  </sheetPr>
  <dimension ref="A1:IN18"/>
  <sheetViews>
    <sheetView view="pageBreakPreview" zoomScaleSheetLayoutView="100" workbookViewId="0">
      <selection activeCell="C25" sqref="C25"/>
    </sheetView>
  </sheetViews>
  <sheetFormatPr defaultColWidth="8" defaultRowHeight="14.25"/>
  <cols>
    <col min="1" max="1" width="49.625" style="36" customWidth="1"/>
    <col min="2" max="2" width="14.5" style="37" customWidth="1"/>
    <col min="3" max="3" width="13.375" style="37" customWidth="1"/>
    <col min="4" max="4" width="12.25" style="37" customWidth="1"/>
    <col min="5" max="5" width="19.75" style="37" customWidth="1"/>
    <col min="6" max="135" width="8" style="37"/>
    <col min="136" max="246" width="8" style="38"/>
    <col min="247" max="16384" width="8" style="39"/>
  </cols>
  <sheetData>
    <row r="1" spans="1:248" ht="27">
      <c r="A1" s="497" t="s">
        <v>1020</v>
      </c>
      <c r="B1" s="497"/>
      <c r="C1" s="497"/>
      <c r="D1" s="497"/>
      <c r="E1" s="497"/>
    </row>
    <row r="2" spans="1:248" s="49" customFormat="1" ht="29.25" customHeight="1">
      <c r="A2" s="40" t="s">
        <v>1021</v>
      </c>
      <c r="B2" s="41"/>
      <c r="C2" s="42"/>
      <c r="D2" s="40"/>
      <c r="E2" s="43" t="s">
        <v>160</v>
      </c>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row>
    <row r="3" spans="1:248" s="33" customFormat="1" ht="20.4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49"/>
      <c r="IN3" s="49"/>
    </row>
    <row r="4" spans="1:248" s="34" customFormat="1" ht="20.4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49"/>
      <c r="IN4" s="49"/>
    </row>
    <row r="5" spans="1:248" s="5" customFormat="1" ht="29.1" customHeight="1">
      <c r="A5" s="45" t="s">
        <v>706</v>
      </c>
      <c r="B5" s="53"/>
      <c r="C5" s="53"/>
      <c r="D5" s="64"/>
      <c r="E5" s="23"/>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49"/>
      <c r="IN5" s="49"/>
    </row>
    <row r="6" spans="1:248" s="5" customFormat="1" ht="29.1" customHeight="1">
      <c r="A6" s="45" t="s">
        <v>707</v>
      </c>
      <c r="B6" s="53"/>
      <c r="C6" s="53"/>
      <c r="D6" s="64"/>
      <c r="E6" s="23"/>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49"/>
      <c r="IN6" s="49"/>
    </row>
    <row r="7" spans="1:248" s="5" customFormat="1" ht="29.1" customHeight="1">
      <c r="A7" s="45" t="s">
        <v>708</v>
      </c>
      <c r="B7" s="53"/>
      <c r="C7" s="53"/>
      <c r="D7" s="64"/>
      <c r="E7" s="23"/>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49"/>
      <c r="IN7" s="49"/>
    </row>
    <row r="8" spans="1:248" s="5" customFormat="1" ht="29.1" customHeight="1">
      <c r="A8" s="45" t="s">
        <v>709</v>
      </c>
      <c r="B8" s="53">
        <v>150000</v>
      </c>
      <c r="C8" s="53">
        <v>31256</v>
      </c>
      <c r="D8" s="64">
        <f>C8/B8*100</f>
        <v>20.837333333333302</v>
      </c>
      <c r="E8" s="23"/>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49"/>
      <c r="IN8" s="49"/>
    </row>
    <row r="9" spans="1:248" s="5" customFormat="1" ht="44.1" customHeight="1">
      <c r="A9" s="45" t="s">
        <v>710</v>
      </c>
      <c r="B9" s="53"/>
      <c r="C9" s="53">
        <v>2983</v>
      </c>
      <c r="D9" s="64"/>
      <c r="E9" s="66"/>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49"/>
      <c r="IN9" s="49"/>
    </row>
    <row r="10" spans="1:248" s="5" customFormat="1" ht="44.1" customHeight="1">
      <c r="A10" s="45" t="s">
        <v>711</v>
      </c>
      <c r="B10" s="53"/>
      <c r="C10" s="53">
        <v>249</v>
      </c>
      <c r="D10" s="64"/>
      <c r="E10" s="66"/>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49"/>
      <c r="IN10" s="49"/>
    </row>
    <row r="11" spans="1:248" s="5" customFormat="1" ht="44.1" customHeight="1">
      <c r="A11" s="45" t="s">
        <v>712</v>
      </c>
      <c r="B11" s="53"/>
      <c r="C11" s="53">
        <v>1883</v>
      </c>
      <c r="D11" s="64"/>
      <c r="E11" s="66"/>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49"/>
      <c r="IN11" s="49"/>
    </row>
    <row r="12" spans="1:248" s="5" customFormat="1" ht="39.950000000000003" customHeight="1">
      <c r="A12" s="45" t="s">
        <v>713</v>
      </c>
      <c r="B12" s="53"/>
      <c r="C12" s="53"/>
      <c r="D12" s="64"/>
      <c r="E12" s="66"/>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49"/>
      <c r="IN12" s="49"/>
    </row>
    <row r="13" spans="1:248" s="5" customFormat="1" ht="29.1" customHeight="1">
      <c r="A13" s="45" t="s">
        <v>714</v>
      </c>
      <c r="B13" s="53"/>
      <c r="C13" s="53">
        <v>1303</v>
      </c>
      <c r="D13" s="64"/>
      <c r="E13" s="23"/>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49"/>
      <c r="IN13" s="49"/>
    </row>
    <row r="14" spans="1:248" s="5" customFormat="1" ht="29.1" customHeight="1">
      <c r="A14" s="45" t="s">
        <v>715</v>
      </c>
      <c r="B14" s="53"/>
      <c r="C14" s="53">
        <v>1</v>
      </c>
      <c r="D14" s="64"/>
      <c r="E14" s="23"/>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49"/>
      <c r="IN14" s="49"/>
    </row>
    <row r="15" spans="1:248" s="5" customFormat="1" ht="29.1" customHeight="1">
      <c r="A15" s="71"/>
      <c r="B15" s="53"/>
      <c r="C15" s="53"/>
      <c r="D15" s="64"/>
      <c r="E15" s="23"/>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49"/>
      <c r="IN15" s="49"/>
    </row>
    <row r="16" spans="1:248" s="5" customFormat="1" ht="29.1" customHeight="1">
      <c r="A16" s="72" t="s">
        <v>1015</v>
      </c>
      <c r="B16" s="57">
        <v>25000</v>
      </c>
      <c r="C16" s="67"/>
      <c r="D16" s="64"/>
      <c r="E16" s="23"/>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49"/>
      <c r="IN16" s="49"/>
    </row>
    <row r="17" spans="1:248" s="5" customFormat="1" ht="29.1" customHeight="1">
      <c r="A17" s="72"/>
      <c r="B17" s="57"/>
      <c r="C17" s="67"/>
      <c r="D17" s="64"/>
      <c r="E17" s="23"/>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49"/>
      <c r="IN17" s="49"/>
    </row>
    <row r="18" spans="1:248" ht="30.95" customHeight="1">
      <c r="A18" s="72" t="s">
        <v>659</v>
      </c>
      <c r="B18" s="57">
        <f>SUM(B5:B16)</f>
        <v>175000</v>
      </c>
      <c r="C18" s="57">
        <f>SUM(C5:C16)</f>
        <v>37675</v>
      </c>
      <c r="D18" s="70">
        <f>C18/B18*100</f>
        <v>21.5285714285714</v>
      </c>
      <c r="E18" s="73"/>
    </row>
  </sheetData>
  <mergeCells count="3">
    <mergeCell ref="A1:E1"/>
    <mergeCell ref="A3:A4"/>
    <mergeCell ref="E3:E4"/>
  </mergeCells>
  <phoneticPr fontId="50" type="noConversion"/>
  <printOptions horizontalCentered="1"/>
  <pageMargins left="0.74803149606299213" right="0.74803149606299213" top="0.98425196850393704" bottom="0.98425196850393704" header="0.51181102362204722" footer="0.70866141732283472"/>
  <pageSetup paperSize="9" scale="74" firstPageNumber="55" orientation="portrait" useFirstPageNumber="1" r:id="rId1"/>
  <headerFooter scaleWithDoc="0" alignWithMargins="0">
    <oddFooter>&amp;C&amp;15- &amp;P -</oddFooter>
  </headerFooter>
  <rowBreaks count="1" manualBreakCount="1">
    <brk id="12" max="4"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sheetPr>
    <tabColor theme="0"/>
  </sheetPr>
  <dimension ref="A1:IV18"/>
  <sheetViews>
    <sheetView view="pageBreakPreview" zoomScaleSheetLayoutView="100" workbookViewId="0">
      <selection activeCell="E11" sqref="E11"/>
    </sheetView>
  </sheetViews>
  <sheetFormatPr defaultColWidth="8" defaultRowHeight="14.25"/>
  <cols>
    <col min="1" max="1" width="45" style="36" customWidth="1"/>
    <col min="2" max="2" width="14.5" style="37" customWidth="1"/>
    <col min="3" max="3" width="13.375" style="37" customWidth="1"/>
    <col min="4" max="4" width="12.25" style="37" customWidth="1"/>
    <col min="5" max="5" width="21.375" style="37" customWidth="1"/>
    <col min="6" max="143" width="8" style="37"/>
    <col min="144" max="254" width="8" style="38"/>
    <col min="255" max="16384" width="8" style="39"/>
  </cols>
  <sheetData>
    <row r="1" spans="1:256" ht="27">
      <c r="A1" s="497" t="s">
        <v>1022</v>
      </c>
      <c r="B1" s="497"/>
      <c r="C1" s="497"/>
      <c r="D1" s="497"/>
      <c r="E1" s="497"/>
    </row>
    <row r="2" spans="1:256" ht="29.25" customHeight="1">
      <c r="A2" s="40" t="s">
        <v>1023</v>
      </c>
      <c r="B2" s="41"/>
      <c r="C2" s="42"/>
      <c r="D2" s="40"/>
      <c r="E2" s="43" t="s">
        <v>160</v>
      </c>
    </row>
    <row r="3" spans="1:256" s="33" customFormat="1" ht="20.4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49"/>
      <c r="IV3" s="49"/>
    </row>
    <row r="4" spans="1:256" s="34" customFormat="1" ht="20.4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49"/>
      <c r="IV4" s="49"/>
    </row>
    <row r="5" spans="1:256" s="5" customFormat="1" ht="30" customHeight="1">
      <c r="A5" s="45" t="s">
        <v>723</v>
      </c>
      <c r="B5" s="53"/>
      <c r="C5" s="53"/>
      <c r="D5" s="64"/>
      <c r="E5" s="6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49"/>
      <c r="IV5" s="49"/>
    </row>
    <row r="6" spans="1:256" s="5" customFormat="1" ht="30" customHeight="1">
      <c r="A6" s="45" t="s">
        <v>724</v>
      </c>
      <c r="B6" s="53"/>
      <c r="C6" s="53"/>
      <c r="D6" s="64"/>
      <c r="E6" s="23"/>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49"/>
      <c r="IV6" s="49"/>
    </row>
    <row r="7" spans="1:256" s="5" customFormat="1" ht="30" customHeight="1">
      <c r="A7" s="45" t="s">
        <v>725</v>
      </c>
      <c r="B7" s="53">
        <v>175000</v>
      </c>
      <c r="C7" s="53">
        <v>34479</v>
      </c>
      <c r="D7" s="64">
        <f>C7/B7*100</f>
        <v>19.702285714285701</v>
      </c>
      <c r="E7" s="66"/>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49"/>
      <c r="IV7" s="49"/>
    </row>
    <row r="8" spans="1:256" s="5" customFormat="1" ht="30" customHeight="1">
      <c r="A8" s="45" t="s">
        <v>726</v>
      </c>
      <c r="B8" s="53"/>
      <c r="C8" s="53"/>
      <c r="D8" s="64"/>
      <c r="E8" s="23"/>
      <c r="F8" s="25"/>
      <c r="G8" s="25" t="s">
        <v>2</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49"/>
      <c r="IV8" s="49"/>
    </row>
    <row r="9" spans="1:256" s="5" customFormat="1" ht="30" customHeight="1">
      <c r="A9" s="45" t="s">
        <v>727</v>
      </c>
      <c r="B9" s="53"/>
      <c r="C9" s="53"/>
      <c r="D9" s="64"/>
      <c r="E9" s="23"/>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49"/>
      <c r="IV9" s="49"/>
    </row>
    <row r="10" spans="1:256" s="5" customFormat="1" ht="30" customHeight="1">
      <c r="A10" s="45" t="s">
        <v>728</v>
      </c>
      <c r="B10" s="53"/>
      <c r="C10" s="53"/>
      <c r="D10" s="64"/>
      <c r="E10" s="23"/>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49"/>
      <c r="IV10" s="49"/>
    </row>
    <row r="11" spans="1:256" s="5" customFormat="1" ht="30" customHeight="1">
      <c r="A11" s="45" t="s">
        <v>729</v>
      </c>
      <c r="B11" s="53"/>
      <c r="C11" s="53"/>
      <c r="D11" s="64"/>
      <c r="E11" s="23"/>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49"/>
      <c r="IV11" s="49"/>
    </row>
    <row r="12" spans="1:256" s="5" customFormat="1" ht="30" customHeight="1">
      <c r="A12" s="45" t="s">
        <v>730</v>
      </c>
      <c r="B12" s="53"/>
      <c r="C12" s="53">
        <v>3679</v>
      </c>
      <c r="D12" s="64"/>
      <c r="E12" s="23"/>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49"/>
      <c r="IV12" s="49"/>
    </row>
    <row r="13" spans="1:256" s="5" customFormat="1" ht="30" customHeight="1">
      <c r="A13" s="45" t="s">
        <v>732</v>
      </c>
      <c r="B13" s="67"/>
      <c r="C13" s="53"/>
      <c r="D13" s="64"/>
      <c r="E13" s="6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49"/>
      <c r="IV13" s="49"/>
    </row>
    <row r="14" spans="1:256" s="5" customFormat="1" ht="30" customHeight="1">
      <c r="A14" s="45" t="s">
        <v>1018</v>
      </c>
      <c r="B14" s="53"/>
      <c r="C14" s="53"/>
      <c r="D14" s="64"/>
      <c r="E14" s="6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49"/>
      <c r="IV14" s="49"/>
    </row>
    <row r="15" spans="1:256" s="5" customFormat="1" ht="30" customHeight="1">
      <c r="A15" s="45" t="s">
        <v>735</v>
      </c>
      <c r="B15" s="53"/>
      <c r="C15" s="53"/>
      <c r="D15" s="64"/>
      <c r="E15" s="23"/>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49"/>
      <c r="IV15" s="49"/>
    </row>
    <row r="16" spans="1:256" s="5" customFormat="1" ht="30" customHeight="1">
      <c r="A16" s="45" t="s">
        <v>834</v>
      </c>
      <c r="B16" s="53"/>
      <c r="C16" s="53">
        <v>1308</v>
      </c>
      <c r="D16" s="64"/>
      <c r="E16" s="66"/>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c r="IL16" s="32"/>
      <c r="IM16" s="32"/>
      <c r="IN16" s="32"/>
      <c r="IO16" s="32"/>
      <c r="IP16" s="32"/>
      <c r="IQ16" s="32"/>
      <c r="IR16" s="32"/>
      <c r="IS16" s="32"/>
      <c r="IT16" s="32"/>
      <c r="IU16" s="49"/>
      <c r="IV16" s="49"/>
    </row>
    <row r="17" spans="1:256" s="5" customFormat="1" ht="30" customHeight="1">
      <c r="A17" s="68"/>
      <c r="B17" s="53"/>
      <c r="C17" s="53"/>
      <c r="D17" s="64"/>
      <c r="E17" s="23"/>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c r="IL17" s="32"/>
      <c r="IM17" s="32"/>
      <c r="IN17" s="32"/>
      <c r="IO17" s="32"/>
      <c r="IP17" s="32"/>
      <c r="IQ17" s="32"/>
      <c r="IR17" s="32"/>
      <c r="IS17" s="32"/>
      <c r="IT17" s="32"/>
      <c r="IU17" s="49"/>
      <c r="IV17" s="49"/>
    </row>
    <row r="18" spans="1:256" s="49" customFormat="1" ht="30" customHeight="1">
      <c r="A18" s="69" t="s">
        <v>1024</v>
      </c>
      <c r="B18" s="57">
        <f>SUM(B5:B16)</f>
        <v>175000</v>
      </c>
      <c r="C18" s="57">
        <f>SUM(C5:C16)</f>
        <v>39466</v>
      </c>
      <c r="D18" s="70">
        <f>C18/B18*100</f>
        <v>22.552</v>
      </c>
      <c r="E18" s="30"/>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75" firstPageNumber="56" orientation="portrait" useFirstPageNumber="1" r:id="rId1"/>
  <headerFooter scaleWithDoc="0" alignWithMargins="0">
    <oddFooter>&amp;C&amp;15- &amp;P -</oddFooter>
  </headerFooter>
  <colBreaks count="1" manualBreakCount="1">
    <brk id="5" max="1048575" man="1"/>
  </colBreaks>
</worksheet>
</file>

<file path=xl/worksheets/sheet34.xml><?xml version="1.0" encoding="utf-8"?>
<worksheet xmlns="http://schemas.openxmlformats.org/spreadsheetml/2006/main" xmlns:r="http://schemas.openxmlformats.org/officeDocument/2006/relationships">
  <sheetPr>
    <tabColor theme="0"/>
    <pageSetUpPr fitToPage="1"/>
  </sheetPr>
  <dimension ref="A1:IR14"/>
  <sheetViews>
    <sheetView view="pageBreakPreview" zoomScaleSheetLayoutView="100" workbookViewId="0">
      <selection activeCell="E11" sqref="E11"/>
    </sheetView>
  </sheetViews>
  <sheetFormatPr defaultColWidth="8" defaultRowHeight="14.25"/>
  <cols>
    <col min="1" max="1" width="46" style="36" customWidth="1"/>
    <col min="2" max="2" width="16.375" style="37" customWidth="1"/>
    <col min="3" max="3" width="16" style="50" customWidth="1"/>
    <col min="4" max="4" width="12.25" style="37" customWidth="1"/>
    <col min="5" max="5" width="31" style="37" customWidth="1"/>
    <col min="6" max="141" width="8" style="37"/>
    <col min="142" max="252" width="8" style="38"/>
    <col min="253" max="16384" width="8" style="39"/>
  </cols>
  <sheetData>
    <row r="1" spans="1:252" ht="27">
      <c r="A1" s="497" t="s">
        <v>1025</v>
      </c>
      <c r="B1" s="497"/>
      <c r="C1" s="497"/>
      <c r="D1" s="497"/>
      <c r="E1" s="497"/>
    </row>
    <row r="2" spans="1:252" ht="29.25" customHeight="1">
      <c r="A2" s="40" t="s">
        <v>1026</v>
      </c>
      <c r="B2" s="41"/>
      <c r="C2" s="51"/>
      <c r="D2" s="40"/>
      <c r="E2" s="43" t="s">
        <v>160</v>
      </c>
    </row>
    <row r="3" spans="1:252" s="33" customFormat="1" ht="20.4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row>
    <row r="4" spans="1:252" s="34" customFormat="1" ht="20.4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row>
    <row r="5" spans="1:252" s="5" customFormat="1" ht="33" customHeight="1">
      <c r="A5" s="52" t="s">
        <v>1027</v>
      </c>
      <c r="B5" s="21">
        <v>1000</v>
      </c>
      <c r="C5" s="53"/>
      <c r="D5" s="22"/>
      <c r="E5" s="54"/>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row>
    <row r="6" spans="1:252" s="5" customFormat="1" ht="33" customHeight="1">
      <c r="A6" s="52" t="s">
        <v>1028</v>
      </c>
      <c r="B6" s="21"/>
      <c r="C6" s="53"/>
      <c r="D6" s="22"/>
      <c r="E6" s="52"/>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row>
    <row r="7" spans="1:252" s="5" customFormat="1" ht="33" customHeight="1">
      <c r="A7" s="52" t="s">
        <v>1029</v>
      </c>
      <c r="B7" s="21"/>
      <c r="C7" s="53"/>
      <c r="D7" s="22"/>
      <c r="E7" s="54"/>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row>
    <row r="8" spans="1:252" s="5" customFormat="1" ht="69" customHeight="1">
      <c r="A8" s="52" t="s">
        <v>1030</v>
      </c>
      <c r="B8" s="21"/>
      <c r="C8" s="53">
        <v>3000</v>
      </c>
      <c r="D8" s="22"/>
      <c r="E8" s="55" t="s">
        <v>1031</v>
      </c>
      <c r="F8" s="25"/>
      <c r="G8" s="25" t="s">
        <v>2</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row>
    <row r="9" spans="1:252" s="5" customFormat="1" ht="33" customHeight="1">
      <c r="A9" s="56" t="s">
        <v>716</v>
      </c>
      <c r="B9" s="28">
        <f>SUM(B5:B8)</f>
        <v>1000</v>
      </c>
      <c r="C9" s="57">
        <f>SUM(C5:C8)</f>
        <v>3000</v>
      </c>
      <c r="D9" s="22">
        <f>C9/B9*100</f>
        <v>300</v>
      </c>
      <c r="E9" s="47"/>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row>
    <row r="10" spans="1:252" s="5" customFormat="1" ht="33" customHeight="1">
      <c r="A10" s="58" t="s">
        <v>1032</v>
      </c>
      <c r="B10" s="28">
        <f>SUM(B11:B12)</f>
        <v>80</v>
      </c>
      <c r="C10" s="59"/>
      <c r="D10" s="22"/>
      <c r="E10" s="60"/>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row>
    <row r="11" spans="1:252" s="5" customFormat="1" ht="33" customHeight="1">
      <c r="A11" s="52" t="s">
        <v>1033</v>
      </c>
      <c r="B11" s="21"/>
      <c r="C11" s="61"/>
      <c r="D11" s="22"/>
      <c r="E11" s="47"/>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row>
    <row r="12" spans="1:252" s="5" customFormat="1" ht="33" customHeight="1">
      <c r="A12" s="52" t="s">
        <v>1034</v>
      </c>
      <c r="B12" s="21">
        <v>80</v>
      </c>
      <c r="C12" s="62"/>
      <c r="D12" s="22"/>
      <c r="E12" s="47"/>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row>
    <row r="13" spans="1:252" s="5" customFormat="1" ht="33" customHeight="1">
      <c r="A13" s="56" t="s">
        <v>659</v>
      </c>
      <c r="B13" s="28">
        <f>B10+B9</f>
        <v>1080</v>
      </c>
      <c r="C13" s="57">
        <f>C10+C9</f>
        <v>3000</v>
      </c>
      <c r="D13" s="29">
        <f>C13/B13*100</f>
        <v>277.777777777778</v>
      </c>
      <c r="E13" s="48"/>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row>
    <row r="14" spans="1:252" s="49" customFormat="1" ht="20.45" customHeight="1">
      <c r="A14" s="25"/>
      <c r="B14" s="25"/>
      <c r="C14" s="63"/>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70" firstPageNumber="57" orientation="portrait" useFirstPageNumber="1" r:id="rId1"/>
  <headerFooter scaleWithDoc="0" alignWithMargins="0">
    <oddFooter>&amp;C&amp;15- &amp;P -</oddFooter>
  </headerFooter>
  <colBreaks count="1" manualBreakCount="1">
    <brk id="5" max="1048575" man="1"/>
  </colBreaks>
</worksheet>
</file>

<file path=xl/worksheets/sheet35.xml><?xml version="1.0" encoding="utf-8"?>
<worksheet xmlns="http://schemas.openxmlformats.org/spreadsheetml/2006/main" xmlns:r="http://schemas.openxmlformats.org/officeDocument/2006/relationships">
  <sheetPr>
    <tabColor theme="0"/>
  </sheetPr>
  <dimension ref="A1:IT10"/>
  <sheetViews>
    <sheetView view="pageBreakPreview" zoomScaleSheetLayoutView="100" workbookViewId="0">
      <selection activeCell="D17" sqref="D17"/>
    </sheetView>
  </sheetViews>
  <sheetFormatPr defaultColWidth="8" defaultRowHeight="14.25"/>
  <cols>
    <col min="1" max="1" width="46" style="36" customWidth="1"/>
    <col min="2" max="2" width="16.375" style="37" customWidth="1"/>
    <col min="3" max="3" width="16" style="37" customWidth="1"/>
    <col min="4" max="4" width="12.25" style="37" customWidth="1"/>
    <col min="5" max="5" width="10.375" style="37" customWidth="1"/>
    <col min="6" max="6" width="8" style="37"/>
    <col min="7" max="7" width="12.625" style="37" customWidth="1"/>
    <col min="8" max="8" width="8" style="37"/>
    <col min="9" max="9" width="12.625" style="37" customWidth="1"/>
    <col min="10" max="143" width="8" style="37"/>
    <col min="144" max="254" width="8" style="38"/>
    <col min="255" max="16384" width="8" style="39"/>
  </cols>
  <sheetData>
    <row r="1" spans="1:254" ht="27">
      <c r="A1" s="497" t="s">
        <v>1035</v>
      </c>
      <c r="B1" s="497"/>
      <c r="C1" s="497"/>
      <c r="D1" s="497"/>
      <c r="E1" s="497"/>
    </row>
    <row r="2" spans="1:254" ht="29.25" customHeight="1">
      <c r="A2" s="40" t="s">
        <v>1036</v>
      </c>
      <c r="B2" s="41"/>
      <c r="C2" s="42"/>
      <c r="D2" s="40"/>
      <c r="E2" s="43" t="s">
        <v>160</v>
      </c>
    </row>
    <row r="3" spans="1:254" s="33" customFormat="1" ht="20.4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row>
    <row r="4" spans="1:254" s="34" customFormat="1" ht="20.4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row>
    <row r="5" spans="1:254" s="5" customFormat="1" ht="32.1" customHeight="1">
      <c r="A5" s="20" t="s">
        <v>1037</v>
      </c>
      <c r="B5" s="21"/>
      <c r="C5" s="21">
        <v>48</v>
      </c>
      <c r="D5" s="29"/>
      <c r="E5" s="47"/>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row>
    <row r="6" spans="1:254" s="5" customFormat="1" ht="32.1" customHeight="1">
      <c r="A6" s="20" t="s">
        <v>1038</v>
      </c>
      <c r="B6" s="21"/>
      <c r="C6" s="21"/>
      <c r="D6" s="22"/>
      <c r="E6" s="47"/>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row>
    <row r="7" spans="1:254" s="5" customFormat="1" ht="32.1" customHeight="1">
      <c r="A7" s="20" t="s">
        <v>1039</v>
      </c>
      <c r="B7" s="21"/>
      <c r="C7" s="21"/>
      <c r="D7" s="22"/>
      <c r="E7" s="47"/>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row>
    <row r="8" spans="1:254" s="5" customFormat="1" ht="32.1" customHeight="1">
      <c r="A8" s="20" t="s">
        <v>1040</v>
      </c>
      <c r="B8" s="21">
        <v>1080</v>
      </c>
      <c r="C8" s="21"/>
      <c r="D8" s="22"/>
      <c r="E8" s="47"/>
      <c r="F8" s="25"/>
      <c r="G8" s="25" t="s">
        <v>2</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row>
    <row r="9" spans="1:254" s="5" customFormat="1" ht="32.1" customHeight="1">
      <c r="A9" s="45"/>
      <c r="B9" s="21"/>
      <c r="C9" s="21"/>
      <c r="D9" s="22"/>
      <c r="E9" s="47"/>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row>
    <row r="10" spans="1:254" s="5" customFormat="1" ht="32.1" customHeight="1">
      <c r="A10" s="27" t="s">
        <v>659</v>
      </c>
      <c r="B10" s="28">
        <f>SUM(B5:B8)</f>
        <v>1080</v>
      </c>
      <c r="C10" s="28">
        <f>SUM(C5:C8)</f>
        <v>48</v>
      </c>
      <c r="D10" s="29">
        <f>C10/B10*100</f>
        <v>4.4444444444444402</v>
      </c>
      <c r="E10" s="48"/>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75" firstPageNumber="58" orientation="portrait" useFirstPageNumber="1" r:id="rId1"/>
  <headerFooter scaleWithDoc="0" alignWithMargins="0">
    <oddFooter>&amp;C&amp;15- &amp;P -</oddFooter>
  </headerFooter>
  <colBreaks count="1" manualBreakCount="1">
    <brk id="5" max="1048575" man="1"/>
  </colBreaks>
</worksheet>
</file>

<file path=xl/worksheets/sheet36.xml><?xml version="1.0" encoding="utf-8"?>
<worksheet xmlns="http://schemas.openxmlformats.org/spreadsheetml/2006/main" xmlns:r="http://schemas.openxmlformats.org/officeDocument/2006/relationships">
  <sheetPr>
    <tabColor theme="0"/>
  </sheetPr>
  <dimension ref="A1:IT14"/>
  <sheetViews>
    <sheetView view="pageBreakPreview" zoomScaleSheetLayoutView="100" workbookViewId="0">
      <selection activeCell="D9" sqref="D9"/>
    </sheetView>
  </sheetViews>
  <sheetFormatPr defaultColWidth="8" defaultRowHeight="14.25"/>
  <cols>
    <col min="1" max="1" width="46" style="36" customWidth="1"/>
    <col min="2" max="2" width="14.5" style="37" customWidth="1"/>
    <col min="3" max="3" width="13.375" style="37" customWidth="1"/>
    <col min="4" max="4" width="12.25" style="37" customWidth="1"/>
    <col min="5" max="5" width="10.375" style="37" customWidth="1"/>
    <col min="6" max="7" width="8" style="37"/>
    <col min="8" max="8" width="12.625" style="37" customWidth="1"/>
    <col min="9" max="143" width="8" style="37"/>
    <col min="144" max="254" width="8" style="38"/>
    <col min="255" max="16384" width="8" style="39"/>
  </cols>
  <sheetData>
    <row r="1" spans="1:178" ht="27">
      <c r="A1" s="497" t="s">
        <v>1041</v>
      </c>
      <c r="B1" s="497"/>
      <c r="C1" s="497"/>
      <c r="D1" s="497"/>
      <c r="E1" s="497"/>
    </row>
    <row r="2" spans="1:178" ht="20.45" customHeight="1">
      <c r="A2" s="40" t="s">
        <v>1042</v>
      </c>
      <c r="B2" s="41"/>
      <c r="C2" s="42"/>
      <c r="D2" s="40"/>
      <c r="E2" s="43" t="s">
        <v>160</v>
      </c>
    </row>
    <row r="3" spans="1:178" s="33" customFormat="1" ht="20.45" customHeight="1">
      <c r="A3" s="501" t="s">
        <v>1000</v>
      </c>
      <c r="B3" s="14" t="s">
        <v>946</v>
      </c>
      <c r="C3" s="15" t="s">
        <v>947</v>
      </c>
      <c r="D3" s="15" t="s">
        <v>948</v>
      </c>
      <c r="E3" s="509" t="s">
        <v>705</v>
      </c>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row>
    <row r="4" spans="1:178" s="34" customFormat="1" ht="20.45" customHeight="1">
      <c r="A4" s="502"/>
      <c r="B4" s="18" t="s">
        <v>950</v>
      </c>
      <c r="C4" s="19" t="s">
        <v>951</v>
      </c>
      <c r="D4" s="19" t="s">
        <v>952</v>
      </c>
      <c r="E4" s="509"/>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178" s="34" customFormat="1" ht="20.45" customHeight="1">
      <c r="A5" s="20" t="s">
        <v>1043</v>
      </c>
      <c r="B5" s="21">
        <v>1000</v>
      </c>
      <c r="C5" s="21"/>
      <c r="D5" s="29"/>
      <c r="E5" s="1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row>
    <row r="6" spans="1:178" s="34" customFormat="1" ht="20.45" customHeight="1">
      <c r="A6" s="20"/>
      <c r="B6" s="21"/>
      <c r="C6" s="21"/>
      <c r="D6" s="22"/>
      <c r="E6" s="1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row>
    <row r="7" spans="1:178" s="34" customFormat="1" ht="20.45" customHeight="1">
      <c r="A7" s="20" t="s">
        <v>716</v>
      </c>
      <c r="B7" s="21">
        <v>1000</v>
      </c>
      <c r="C7" s="21"/>
      <c r="D7" s="22"/>
      <c r="E7" s="16"/>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row>
    <row r="8" spans="1:178" s="34" customFormat="1" ht="20.45" customHeight="1">
      <c r="A8" s="20" t="s">
        <v>1032</v>
      </c>
      <c r="B8" s="21">
        <f>B9+B10</f>
        <v>80</v>
      </c>
      <c r="C8" s="21"/>
      <c r="D8" s="22"/>
      <c r="E8" s="1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row>
    <row r="9" spans="1:178" s="34" customFormat="1" ht="20.45" customHeight="1">
      <c r="A9" s="45" t="s">
        <v>1033</v>
      </c>
      <c r="B9" s="21"/>
      <c r="C9" s="21"/>
      <c r="D9" s="22"/>
      <c r="E9" s="1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row>
    <row r="10" spans="1:178" s="35" customFormat="1" ht="30" customHeight="1">
      <c r="A10" s="20" t="s">
        <v>1034</v>
      </c>
      <c r="B10" s="21">
        <v>80</v>
      </c>
      <c r="C10" s="21"/>
      <c r="D10" s="29"/>
      <c r="E10" s="23"/>
    </row>
    <row r="11" spans="1:178" s="35" customFormat="1" ht="30" customHeight="1">
      <c r="A11" s="20"/>
      <c r="B11" s="21"/>
      <c r="C11" s="21"/>
      <c r="D11" s="22"/>
      <c r="E11" s="23"/>
    </row>
    <row r="12" spans="1:178" s="35" customFormat="1" ht="30" customHeight="1">
      <c r="A12" s="20" t="s">
        <v>635</v>
      </c>
      <c r="B12" s="28">
        <f>SUM(B7+B8)</f>
        <v>1080</v>
      </c>
      <c r="C12" s="28"/>
      <c r="D12" s="29"/>
      <c r="E12" s="46"/>
    </row>
    <row r="13" spans="1:178" ht="20.45" customHeight="1">
      <c r="G13" s="37" t="s">
        <v>2</v>
      </c>
    </row>
    <row r="14" spans="1:178" ht="20.45" customHeight="1"/>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80" firstPageNumber="59" orientation="portrait" useFirstPageNumber="1" r:id="rId1"/>
  <headerFooter scaleWithDoc="0" alignWithMargins="0">
    <oddFooter>&amp;C&amp;14- &amp;P -</oddFooter>
  </headerFooter>
  <colBreaks count="1" manualBreakCount="1">
    <brk id="5" max="1048575" man="1"/>
  </colBreaks>
</worksheet>
</file>

<file path=xl/worksheets/sheet37.xml><?xml version="1.0" encoding="utf-8"?>
<worksheet xmlns="http://schemas.openxmlformats.org/spreadsheetml/2006/main" xmlns:r="http://schemas.openxmlformats.org/officeDocument/2006/relationships">
  <sheetPr>
    <tabColor theme="0"/>
  </sheetPr>
  <dimension ref="A1:IT17"/>
  <sheetViews>
    <sheetView view="pageBreakPreview" zoomScaleSheetLayoutView="100" workbookViewId="0">
      <selection activeCell="D8" sqref="D8"/>
    </sheetView>
  </sheetViews>
  <sheetFormatPr defaultColWidth="8" defaultRowHeight="14.25"/>
  <cols>
    <col min="1" max="1" width="46" style="6" customWidth="1"/>
    <col min="2" max="2" width="14.5" style="7" customWidth="1"/>
    <col min="3" max="3" width="13.375" style="7" customWidth="1"/>
    <col min="4" max="4" width="12.25" style="7" customWidth="1"/>
    <col min="5" max="5" width="10.375" style="7" customWidth="1"/>
    <col min="6" max="143" width="8" style="7"/>
    <col min="144" max="254" width="8" style="8"/>
  </cols>
  <sheetData>
    <row r="1" spans="1:254" ht="27">
      <c r="A1" s="514" t="s">
        <v>1044</v>
      </c>
      <c r="B1" s="514"/>
      <c r="C1" s="514"/>
      <c r="D1" s="514"/>
      <c r="E1" s="514"/>
    </row>
    <row r="2" spans="1:254" s="1" customFormat="1" ht="20.45" customHeight="1">
      <c r="A2" s="9" t="s">
        <v>1045</v>
      </c>
      <c r="B2" s="10"/>
      <c r="C2" s="11"/>
      <c r="D2" s="9"/>
      <c r="E2" s="12" t="s">
        <v>160</v>
      </c>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row>
    <row r="3" spans="1:254" s="2" customFormat="1" ht="20.45" customHeight="1">
      <c r="A3" s="501" t="s">
        <v>1000</v>
      </c>
      <c r="B3" s="14" t="s">
        <v>946</v>
      </c>
      <c r="C3" s="15" t="s">
        <v>947</v>
      </c>
      <c r="D3" s="15" t="s">
        <v>948</v>
      </c>
      <c r="E3" s="509" t="s">
        <v>705</v>
      </c>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row>
    <row r="4" spans="1:254" s="3" customFormat="1" ht="20.45" customHeight="1">
      <c r="A4" s="502"/>
      <c r="B4" s="18" t="s">
        <v>950</v>
      </c>
      <c r="C4" s="19" t="s">
        <v>951</v>
      </c>
      <c r="D4" s="19" t="s">
        <v>952</v>
      </c>
      <c r="E4" s="509"/>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row>
    <row r="5" spans="1:254" s="4" customFormat="1" ht="33.950000000000003" customHeight="1">
      <c r="A5" s="20" t="s">
        <v>1046</v>
      </c>
      <c r="B5" s="21"/>
      <c r="C5" s="21"/>
      <c r="D5" s="22"/>
      <c r="E5" s="2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row>
    <row r="6" spans="1:254" s="4" customFormat="1" ht="33.950000000000003" customHeight="1">
      <c r="A6" s="20" t="s">
        <v>1047</v>
      </c>
      <c r="B6" s="21"/>
      <c r="C6" s="21"/>
      <c r="D6" s="22"/>
      <c r="E6" s="2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row>
    <row r="7" spans="1:254" s="4" customFormat="1" ht="33.950000000000003" customHeight="1">
      <c r="A7" s="20" t="s">
        <v>1038</v>
      </c>
      <c r="B7" s="21"/>
      <c r="C7" s="21"/>
      <c r="D7" s="22"/>
      <c r="E7" s="2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row>
    <row r="8" spans="1:254" s="4" customFormat="1" ht="33.950000000000003" customHeight="1">
      <c r="A8" s="20" t="s">
        <v>1048</v>
      </c>
      <c r="B8" s="21"/>
      <c r="C8" s="21"/>
      <c r="D8" s="22"/>
      <c r="E8" s="23"/>
      <c r="F8" s="13"/>
      <c r="G8" s="13" t="s">
        <v>2</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row>
    <row r="9" spans="1:254" s="4" customFormat="1" ht="33.950000000000003" customHeight="1">
      <c r="A9" s="20" t="s">
        <v>1049</v>
      </c>
      <c r="B9" s="21"/>
      <c r="C9" s="21"/>
      <c r="D9" s="22"/>
      <c r="E9" s="2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row>
    <row r="10" spans="1:254" s="4" customFormat="1" ht="33.950000000000003" customHeight="1">
      <c r="A10" s="20" t="s">
        <v>1050</v>
      </c>
      <c r="B10" s="21"/>
      <c r="C10" s="21"/>
      <c r="D10" s="22"/>
      <c r="E10" s="2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row>
    <row r="11" spans="1:254" s="4" customFormat="1" ht="33.950000000000003" customHeight="1">
      <c r="A11" s="20" t="s">
        <v>1051</v>
      </c>
      <c r="B11" s="21"/>
      <c r="C11" s="21"/>
      <c r="D11" s="22"/>
      <c r="E11" s="2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row>
    <row r="12" spans="1:254" s="4" customFormat="1" ht="33.950000000000003" customHeight="1">
      <c r="A12" s="20" t="s">
        <v>1039</v>
      </c>
      <c r="B12" s="21"/>
      <c r="C12" s="21"/>
      <c r="D12" s="22"/>
      <c r="E12" s="2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row>
    <row r="13" spans="1:254" s="5" customFormat="1" ht="33.950000000000003" customHeight="1">
      <c r="A13" s="20" t="s">
        <v>1040</v>
      </c>
      <c r="B13" s="21">
        <v>1080</v>
      </c>
      <c r="C13" s="21"/>
      <c r="D13" s="22"/>
      <c r="E13" s="24"/>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row>
    <row r="14" spans="1:254" s="1" customFormat="1" ht="33.950000000000003" customHeight="1">
      <c r="A14" s="26"/>
      <c r="B14" s="21"/>
      <c r="C14" s="21"/>
      <c r="D14" s="22"/>
      <c r="E14" s="24"/>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row>
    <row r="15" spans="1:254" s="1" customFormat="1" ht="33.950000000000003" customHeight="1">
      <c r="A15" s="27" t="s">
        <v>659</v>
      </c>
      <c r="B15" s="28">
        <f>SUM(B5,B7,B12:B13)</f>
        <v>1080</v>
      </c>
      <c r="C15" s="28"/>
      <c r="D15" s="29"/>
      <c r="E15" s="30"/>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row>
    <row r="16" spans="1:254" s="1" customFormat="1" ht="20.4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row>
    <row r="17" spans="1:254" s="1" customFormat="1" ht="20.4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row>
  </sheetData>
  <mergeCells count="3">
    <mergeCell ref="A1:E1"/>
    <mergeCell ref="A3:A4"/>
    <mergeCell ref="E3:E4"/>
  </mergeCells>
  <phoneticPr fontId="50" type="noConversion"/>
  <printOptions horizontalCentered="1"/>
  <pageMargins left="0.55118110236220474" right="0.55118110236220474" top="0.98425196850393704" bottom="0.98425196850393704" header="0.51181102362204722" footer="0.70866141732283472"/>
  <pageSetup paperSize="9" scale="80" firstPageNumber="60" orientation="portrait" useFirstPageNumber="1" r:id="rId1"/>
  <headerFooter scaleWithDoc="0" alignWithMargins="0">
    <oddFooter>&amp;C&amp;14- &amp;P -</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dimension ref="A1:I118"/>
  <sheetViews>
    <sheetView view="pageBreakPreview" zoomScaleSheetLayoutView="100" workbookViewId="0">
      <selection activeCell="K24" sqref="K24"/>
    </sheetView>
  </sheetViews>
  <sheetFormatPr defaultColWidth="8" defaultRowHeight="14.25"/>
  <cols>
    <col min="1" max="1" width="29.5" style="156" customWidth="1"/>
    <col min="2" max="2" width="12.625" style="156" customWidth="1"/>
    <col min="3" max="5" width="12.25" style="156" customWidth="1"/>
    <col min="6" max="6" width="10.75" style="198" hidden="1" customWidth="1"/>
    <col min="7" max="7" width="12.625" style="198" customWidth="1"/>
    <col min="8" max="8" width="26.75" style="346" customWidth="1"/>
    <col min="9" max="9" width="8" style="156"/>
    <col min="10" max="10" width="9.25" style="156" customWidth="1"/>
    <col min="11" max="16384" width="8" style="156"/>
  </cols>
  <sheetData>
    <row r="1" spans="1:9" ht="26.25" customHeight="1">
      <c r="A1" s="415" t="s">
        <v>90</v>
      </c>
      <c r="B1" s="415"/>
      <c r="C1" s="415"/>
      <c r="D1" s="415"/>
      <c r="E1" s="415"/>
      <c r="F1" s="415"/>
      <c r="G1" s="415"/>
      <c r="H1" s="424"/>
      <c r="I1" s="329"/>
    </row>
    <row r="2" spans="1:9" ht="20.25" customHeight="1">
      <c r="A2" s="319" t="s">
        <v>91</v>
      </c>
      <c r="H2" s="347" t="s">
        <v>45</v>
      </c>
    </row>
    <row r="3" spans="1:9" s="343" customFormat="1" ht="27.75" customHeight="1">
      <c r="A3" s="420" t="s">
        <v>46</v>
      </c>
      <c r="B3" s="421" t="s">
        <v>47</v>
      </c>
      <c r="C3" s="421" t="s">
        <v>48</v>
      </c>
      <c r="D3" s="421"/>
      <c r="E3" s="421" t="s">
        <v>49</v>
      </c>
      <c r="F3" s="376" t="s">
        <v>50</v>
      </c>
      <c r="G3" s="422" t="s">
        <v>51</v>
      </c>
      <c r="H3" s="425" t="s">
        <v>52</v>
      </c>
    </row>
    <row r="4" spans="1:9" s="343" customFormat="1" ht="24.95" customHeight="1">
      <c r="A4" s="420"/>
      <c r="B4" s="421"/>
      <c r="C4" s="165" t="s">
        <v>53</v>
      </c>
      <c r="D4" s="165" t="s">
        <v>54</v>
      </c>
      <c r="E4" s="421"/>
      <c r="F4" s="376" t="s">
        <v>55</v>
      </c>
      <c r="G4" s="423"/>
      <c r="H4" s="425"/>
    </row>
    <row r="5" spans="1:9" s="344" customFormat="1" ht="30" customHeight="1">
      <c r="A5" s="349" t="s">
        <v>92</v>
      </c>
      <c r="B5" s="377">
        <v>343435</v>
      </c>
      <c r="C5" s="378">
        <v>333784</v>
      </c>
      <c r="D5" s="378">
        <v>336364</v>
      </c>
      <c r="E5" s="377">
        <v>329991</v>
      </c>
      <c r="F5" s="351">
        <f>E5/C5*100</f>
        <v>98.863636363636402</v>
      </c>
      <c r="G5" s="351">
        <f t="shared" ref="G5:G11" si="0">(E5/B5-1)*100</f>
        <v>-3.9145689868534101</v>
      </c>
      <c r="H5" s="352"/>
    </row>
    <row r="6" spans="1:9" s="344" customFormat="1" ht="30" customHeight="1">
      <c r="A6" s="379" t="s">
        <v>93</v>
      </c>
      <c r="B6" s="377">
        <v>144782</v>
      </c>
      <c r="C6" s="378">
        <v>141078</v>
      </c>
      <c r="D6" s="378">
        <v>147556</v>
      </c>
      <c r="E6" s="377">
        <v>147456</v>
      </c>
      <c r="F6" s="351">
        <f>E6/C6*100</f>
        <v>104.520903330073</v>
      </c>
      <c r="G6" s="351">
        <f t="shared" si="0"/>
        <v>1.84691467171334</v>
      </c>
      <c r="H6" s="352"/>
    </row>
    <row r="7" spans="1:9" s="344" customFormat="1" ht="30" customHeight="1">
      <c r="A7" s="349" t="s">
        <v>94</v>
      </c>
      <c r="B7" s="377">
        <v>631595</v>
      </c>
      <c r="C7" s="378">
        <v>613735</v>
      </c>
      <c r="D7" s="378">
        <v>643600</v>
      </c>
      <c r="E7" s="377">
        <v>643579</v>
      </c>
      <c r="F7" s="351">
        <f t="shared" ref="F7:F21" si="1">E7/C7*100</f>
        <v>104.862685035072</v>
      </c>
      <c r="G7" s="351">
        <f t="shared" si="0"/>
        <v>1.8974184406146399</v>
      </c>
      <c r="H7" s="352"/>
    </row>
    <row r="8" spans="1:9" s="344" customFormat="1" ht="47.1" customHeight="1">
      <c r="A8" s="349" t="s">
        <v>95</v>
      </c>
      <c r="B8" s="377">
        <v>12964</v>
      </c>
      <c r="C8" s="378">
        <v>12696</v>
      </c>
      <c r="D8" s="378">
        <v>16666</v>
      </c>
      <c r="E8" s="377">
        <v>16666</v>
      </c>
      <c r="F8" s="351">
        <f t="shared" si="1"/>
        <v>131.26969124133601</v>
      </c>
      <c r="G8" s="351">
        <f t="shared" si="0"/>
        <v>28.556001234187001</v>
      </c>
      <c r="H8" s="352" t="s">
        <v>96</v>
      </c>
    </row>
    <row r="9" spans="1:9" s="344" customFormat="1" ht="30" customHeight="1">
      <c r="A9" s="349" t="s">
        <v>97</v>
      </c>
      <c r="B9" s="377">
        <v>55754</v>
      </c>
      <c r="C9" s="378">
        <v>54186</v>
      </c>
      <c r="D9" s="378">
        <v>59850</v>
      </c>
      <c r="E9" s="377">
        <v>59770</v>
      </c>
      <c r="F9" s="351">
        <f t="shared" si="1"/>
        <v>110.30524489720599</v>
      </c>
      <c r="G9" s="351">
        <f t="shared" si="0"/>
        <v>7.20307063170356</v>
      </c>
      <c r="H9" s="352"/>
    </row>
    <row r="10" spans="1:9" s="344" customFormat="1" ht="30" customHeight="1">
      <c r="A10" s="287" t="s">
        <v>98</v>
      </c>
      <c r="B10" s="377">
        <v>514626</v>
      </c>
      <c r="C10" s="378">
        <v>500198</v>
      </c>
      <c r="D10" s="378">
        <v>521442</v>
      </c>
      <c r="E10" s="377">
        <v>520704</v>
      </c>
      <c r="F10" s="351">
        <f t="shared" si="1"/>
        <v>104.09957656767899</v>
      </c>
      <c r="G10" s="351">
        <f t="shared" si="0"/>
        <v>1.1810518706788999</v>
      </c>
      <c r="H10" s="352"/>
    </row>
    <row r="11" spans="1:9" s="344" customFormat="1" ht="30" customHeight="1">
      <c r="A11" s="287" t="s">
        <v>99</v>
      </c>
      <c r="B11" s="377">
        <v>394602</v>
      </c>
      <c r="C11" s="378">
        <v>383812</v>
      </c>
      <c r="D11" s="378">
        <v>401878</v>
      </c>
      <c r="E11" s="377">
        <v>398595</v>
      </c>
      <c r="F11" s="351">
        <f t="shared" si="1"/>
        <v>103.851625274874</v>
      </c>
      <c r="G11" s="351">
        <f t="shared" si="0"/>
        <v>1.0119056669758399</v>
      </c>
      <c r="H11" s="352"/>
    </row>
    <row r="12" spans="1:9" s="344" customFormat="1" ht="30" customHeight="1">
      <c r="A12" s="287" t="s">
        <v>100</v>
      </c>
      <c r="B12" s="377">
        <v>195277</v>
      </c>
      <c r="C12" s="378">
        <v>189784</v>
      </c>
      <c r="D12" s="378">
        <v>139502</v>
      </c>
      <c r="E12" s="377">
        <v>117629</v>
      </c>
      <c r="F12" s="351">
        <f t="shared" si="1"/>
        <v>61.980461998903998</v>
      </c>
      <c r="G12" s="351">
        <f t="shared" ref="G12:G22" si="2">(E12/B12-1)*100</f>
        <v>-39.763003323484099</v>
      </c>
      <c r="H12" s="352"/>
    </row>
    <row r="13" spans="1:9" s="344" customFormat="1" ht="33" customHeight="1">
      <c r="A13" s="287" t="s">
        <v>101</v>
      </c>
      <c r="B13" s="378">
        <v>253408</v>
      </c>
      <c r="C13" s="378">
        <v>245331</v>
      </c>
      <c r="D13" s="378">
        <v>208999</v>
      </c>
      <c r="E13" s="378">
        <v>208969</v>
      </c>
      <c r="F13" s="351">
        <f t="shared" si="1"/>
        <v>85.178391642311794</v>
      </c>
      <c r="G13" s="351">
        <f t="shared" si="2"/>
        <v>-17.536541861346102</v>
      </c>
      <c r="H13" s="352" t="s">
        <v>102</v>
      </c>
    </row>
    <row r="14" spans="1:9" s="344" customFormat="1" ht="36" customHeight="1">
      <c r="A14" s="287" t="s">
        <v>103</v>
      </c>
      <c r="B14" s="378">
        <v>739373</v>
      </c>
      <c r="C14" s="378">
        <v>714376</v>
      </c>
      <c r="D14" s="378">
        <v>992375</v>
      </c>
      <c r="E14" s="378">
        <v>988503</v>
      </c>
      <c r="F14" s="351">
        <f t="shared" si="1"/>
        <v>138.37292966169099</v>
      </c>
      <c r="G14" s="351">
        <f t="shared" si="2"/>
        <v>33.694765700127</v>
      </c>
      <c r="H14" s="352" t="s">
        <v>104</v>
      </c>
    </row>
    <row r="15" spans="1:9" s="344" customFormat="1" ht="51.95" customHeight="1">
      <c r="A15" s="287" t="s">
        <v>105</v>
      </c>
      <c r="B15" s="378">
        <v>130073</v>
      </c>
      <c r="C15" s="378">
        <v>126416</v>
      </c>
      <c r="D15" s="378">
        <v>160016</v>
      </c>
      <c r="E15" s="378">
        <v>156325</v>
      </c>
      <c r="F15" s="351">
        <f t="shared" si="1"/>
        <v>123.65918871029</v>
      </c>
      <c r="G15" s="351">
        <f t="shared" si="2"/>
        <v>20.182512896604202</v>
      </c>
      <c r="H15" s="352" t="s">
        <v>106</v>
      </c>
    </row>
    <row r="16" spans="1:9" s="344" customFormat="1" ht="30" customHeight="1">
      <c r="A16" s="287" t="s">
        <v>107</v>
      </c>
      <c r="B16" s="378">
        <v>26348</v>
      </c>
      <c r="C16" s="378">
        <v>25800</v>
      </c>
      <c r="D16" s="378">
        <v>33817</v>
      </c>
      <c r="E16" s="378">
        <v>27071</v>
      </c>
      <c r="F16" s="351">
        <f t="shared" si="1"/>
        <v>104.92635658914701</v>
      </c>
      <c r="G16" s="351">
        <f t="shared" si="2"/>
        <v>2.7440412934567999</v>
      </c>
      <c r="H16" s="352"/>
    </row>
    <row r="17" spans="1:8" s="344" customFormat="1" ht="50.1" customHeight="1">
      <c r="A17" s="287" t="s">
        <v>108</v>
      </c>
      <c r="B17" s="378">
        <v>8902</v>
      </c>
      <c r="C17" s="378">
        <v>8652</v>
      </c>
      <c r="D17" s="378">
        <v>16948</v>
      </c>
      <c r="E17" s="378">
        <v>12006</v>
      </c>
      <c r="F17" s="351">
        <f t="shared" si="1"/>
        <v>138.76560332871</v>
      </c>
      <c r="G17" s="351">
        <f t="shared" si="2"/>
        <v>34.868568860930097</v>
      </c>
      <c r="H17" s="352" t="s">
        <v>109</v>
      </c>
    </row>
    <row r="18" spans="1:8" s="344" customFormat="1" ht="30" customHeight="1">
      <c r="A18" s="287" t="s">
        <v>110</v>
      </c>
      <c r="B18" s="378">
        <v>1791</v>
      </c>
      <c r="C18" s="378">
        <v>1741</v>
      </c>
      <c r="D18" s="378">
        <v>886</v>
      </c>
      <c r="E18" s="378">
        <v>876</v>
      </c>
      <c r="F18" s="351">
        <f t="shared" si="1"/>
        <v>50.315910396324</v>
      </c>
      <c r="G18" s="351">
        <f t="shared" si="2"/>
        <v>-51.088777219430497</v>
      </c>
      <c r="H18" s="352"/>
    </row>
    <row r="19" spans="1:8" s="344" customFormat="1" ht="30" customHeight="1">
      <c r="A19" s="284" t="s">
        <v>111</v>
      </c>
      <c r="B19" s="378">
        <v>28386</v>
      </c>
      <c r="C19" s="378">
        <v>27588</v>
      </c>
      <c r="D19" s="378">
        <v>44931</v>
      </c>
      <c r="E19" s="378">
        <v>44931</v>
      </c>
      <c r="F19" s="351">
        <f t="shared" si="1"/>
        <v>162.86428882122701</v>
      </c>
      <c r="G19" s="351">
        <f t="shared" si="2"/>
        <v>58.285774677657997</v>
      </c>
      <c r="H19" s="352"/>
    </row>
    <row r="20" spans="1:8" s="344" customFormat="1" ht="30" customHeight="1">
      <c r="A20" s="284" t="s">
        <v>112</v>
      </c>
      <c r="B20" s="378">
        <v>105142</v>
      </c>
      <c r="C20" s="378">
        <v>102936</v>
      </c>
      <c r="D20" s="378">
        <v>101955</v>
      </c>
      <c r="E20" s="378">
        <v>101145</v>
      </c>
      <c r="F20" s="351">
        <f t="shared" si="1"/>
        <v>98.260083935649305</v>
      </c>
      <c r="G20" s="351">
        <f t="shared" si="2"/>
        <v>-3.80152555591485</v>
      </c>
      <c r="H20" s="352"/>
    </row>
    <row r="21" spans="1:8" s="344" customFormat="1" ht="35.1" customHeight="1">
      <c r="A21" s="284" t="s">
        <v>113</v>
      </c>
      <c r="B21" s="378">
        <v>3130</v>
      </c>
      <c r="C21" s="378">
        <v>3042</v>
      </c>
      <c r="D21" s="378">
        <v>12486</v>
      </c>
      <c r="E21" s="378">
        <v>11375</v>
      </c>
      <c r="F21" s="351">
        <f t="shared" si="1"/>
        <v>373.93162393162402</v>
      </c>
      <c r="G21" s="351">
        <f t="shared" si="2"/>
        <v>263.41853035143799</v>
      </c>
      <c r="H21" s="352" t="s">
        <v>114</v>
      </c>
    </row>
    <row r="22" spans="1:8" s="344" customFormat="1" ht="36" customHeight="1">
      <c r="A22" s="284" t="s">
        <v>115</v>
      </c>
      <c r="B22" s="378">
        <v>15385</v>
      </c>
      <c r="C22" s="378">
        <v>3687</v>
      </c>
      <c r="D22" s="378">
        <v>43066</v>
      </c>
      <c r="E22" s="378">
        <v>32110</v>
      </c>
      <c r="F22" s="351"/>
      <c r="G22" s="351">
        <f t="shared" si="2"/>
        <v>108.709782255444</v>
      </c>
      <c r="H22" s="352" t="s">
        <v>116</v>
      </c>
    </row>
    <row r="23" spans="1:8" s="344" customFormat="1" ht="30" customHeight="1">
      <c r="A23" s="287" t="s">
        <v>117</v>
      </c>
      <c r="B23" s="378"/>
      <c r="C23" s="378">
        <v>35814</v>
      </c>
      <c r="D23" s="378"/>
      <c r="E23" s="378"/>
      <c r="F23" s="351"/>
      <c r="G23" s="351"/>
      <c r="H23" s="352"/>
    </row>
    <row r="24" spans="1:8" s="345" customFormat="1" ht="38.1" customHeight="1">
      <c r="A24" s="287" t="s">
        <v>118</v>
      </c>
      <c r="B24" s="378">
        <v>58779</v>
      </c>
      <c r="C24" s="378">
        <v>56019</v>
      </c>
      <c r="D24" s="378">
        <v>79787</v>
      </c>
      <c r="E24" s="378">
        <v>79787</v>
      </c>
      <c r="F24" s="351">
        <f>E24/C24*100</f>
        <v>142.42846177189901</v>
      </c>
      <c r="G24" s="351">
        <f>(E24/B24-1)*100</f>
        <v>35.740655676346996</v>
      </c>
      <c r="H24" s="352" t="s">
        <v>119</v>
      </c>
    </row>
    <row r="25" spans="1:8" s="345" customFormat="1" ht="30" customHeight="1">
      <c r="A25" s="287" t="s">
        <v>120</v>
      </c>
      <c r="B25" s="378">
        <v>791</v>
      </c>
      <c r="C25" s="378">
        <v>760</v>
      </c>
      <c r="D25" s="378">
        <v>847</v>
      </c>
      <c r="E25" s="378">
        <v>847</v>
      </c>
      <c r="F25" s="177"/>
      <c r="G25" s="351">
        <f>(E25/B25-1)*100</f>
        <v>7.0796460176991296</v>
      </c>
      <c r="H25" s="352"/>
    </row>
    <row r="26" spans="1:8" ht="30" customHeight="1">
      <c r="A26" s="287" t="s">
        <v>121</v>
      </c>
      <c r="B26" s="378">
        <v>22694</v>
      </c>
      <c r="C26" s="378"/>
      <c r="D26" s="378">
        <v>61436</v>
      </c>
      <c r="E26" s="378">
        <v>27933</v>
      </c>
      <c r="F26" s="351" t="e">
        <f>E26/C26*100</f>
        <v>#DIV/0!</v>
      </c>
      <c r="G26" s="351">
        <f>(E26/B26-1)*100</f>
        <v>23.0853970212391</v>
      </c>
      <c r="H26" s="352"/>
    </row>
    <row r="27" spans="1:8" ht="30" customHeight="1">
      <c r="A27" s="354" t="s">
        <v>122</v>
      </c>
      <c r="B27" s="353">
        <f>SUM(B5:B26)</f>
        <v>3687237</v>
      </c>
      <c r="C27" s="353">
        <f>SUM(C5:C26)</f>
        <v>3581435</v>
      </c>
      <c r="D27" s="353">
        <f>SUM(D5:D26)</f>
        <v>4024407</v>
      </c>
      <c r="E27" s="353">
        <f>SUM(E5:E26)</f>
        <v>3926268</v>
      </c>
      <c r="F27" s="355">
        <f>E27/C27*100</f>
        <v>109.628347296545</v>
      </c>
      <c r="G27" s="355">
        <f>(E27/B27-1)*100</f>
        <v>6.4826589665920604</v>
      </c>
      <c r="H27" s="352"/>
    </row>
    <row r="28" spans="1:8" ht="21.75" customHeight="1"/>
    <row r="29" spans="1:8" ht="21.75" customHeight="1">
      <c r="B29" s="310"/>
      <c r="C29" s="310"/>
      <c r="D29" s="310"/>
      <c r="E29" s="310"/>
    </row>
    <row r="30" spans="1:8" ht="21.75" customHeight="1"/>
    <row r="31" spans="1:8" ht="21.75" customHeight="1"/>
    <row r="32" spans="1:8"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sheetData>
  <mergeCells count="7">
    <mergeCell ref="A1:H1"/>
    <mergeCell ref="C3:D3"/>
    <mergeCell ref="A3:A4"/>
    <mergeCell ref="B3:B4"/>
    <mergeCell ref="E3:E4"/>
    <mergeCell ref="G3:G4"/>
    <mergeCell ref="H3:H4"/>
  </mergeCells>
  <phoneticPr fontId="50" type="noConversion"/>
  <printOptions horizontalCentered="1"/>
  <pageMargins left="0.19685039370078741" right="0.11811023622047245" top="0.98425196850393704" bottom="0.94488188976377963" header="0.23622047244094491" footer="0.70866141732283472"/>
  <pageSetup paperSize="9" scale="75" firstPageNumber="14" orientation="portrait" useFirstPageNumber="1" r:id="rId1"/>
  <headerFooter scaleWithDoc="0" alignWithMargins="0">
    <oddFooter>&amp;C&amp;16- &amp;P -</oddFooter>
  </headerFooter>
</worksheet>
</file>

<file path=xl/worksheets/sheet5.xml><?xml version="1.0" encoding="utf-8"?>
<worksheet xmlns="http://schemas.openxmlformats.org/spreadsheetml/2006/main" xmlns:r="http://schemas.openxmlformats.org/officeDocument/2006/relationships">
  <sheetPr>
    <tabColor theme="0"/>
  </sheetPr>
  <dimension ref="A1:H34"/>
  <sheetViews>
    <sheetView showZeros="0" view="pageBreakPreview" zoomScaleSheetLayoutView="100" workbookViewId="0">
      <selection activeCell="H26" sqref="H26"/>
    </sheetView>
  </sheetViews>
  <sheetFormatPr defaultColWidth="8" defaultRowHeight="14.25"/>
  <cols>
    <col min="1" max="1" width="27.625" style="156" customWidth="1"/>
    <col min="2" max="4" width="10.75" style="357" customWidth="1"/>
    <col min="5" max="5" width="10.75" style="358" customWidth="1"/>
    <col min="6" max="6" width="10.75" style="156" customWidth="1"/>
    <col min="7" max="7" width="13.25" style="156" customWidth="1"/>
    <col min="8" max="8" width="18.875" style="156" customWidth="1"/>
    <col min="9" max="16384" width="8" style="156"/>
  </cols>
  <sheetData>
    <row r="1" spans="1:8" ht="35.1" customHeight="1">
      <c r="A1" s="426" t="s">
        <v>123</v>
      </c>
      <c r="B1" s="426"/>
      <c r="C1" s="426"/>
      <c r="D1" s="426"/>
      <c r="E1" s="426"/>
      <c r="F1" s="426"/>
      <c r="G1" s="426"/>
      <c r="H1" s="426"/>
    </row>
    <row r="2" spans="1:8" ht="20.25" customHeight="1">
      <c r="A2" s="319" t="s">
        <v>124</v>
      </c>
      <c r="B2" s="359"/>
      <c r="C2" s="359"/>
      <c r="D2" s="359"/>
      <c r="H2" s="281" t="s">
        <v>45</v>
      </c>
    </row>
    <row r="3" spans="1:8" s="343" customFormat="1" ht="29.25" customHeight="1">
      <c r="A3" s="420" t="s">
        <v>46</v>
      </c>
      <c r="B3" s="429" t="s">
        <v>47</v>
      </c>
      <c r="C3" s="427" t="s">
        <v>48</v>
      </c>
      <c r="D3" s="428"/>
      <c r="E3" s="429" t="s">
        <v>49</v>
      </c>
      <c r="F3" s="431" t="s">
        <v>125</v>
      </c>
      <c r="G3" s="433" t="s">
        <v>51</v>
      </c>
      <c r="H3" s="420" t="s">
        <v>52</v>
      </c>
    </row>
    <row r="4" spans="1:8" s="343" customFormat="1" ht="21" customHeight="1">
      <c r="A4" s="420"/>
      <c r="B4" s="430"/>
      <c r="C4" s="360" t="s">
        <v>53</v>
      </c>
      <c r="D4" s="360" t="s">
        <v>54</v>
      </c>
      <c r="E4" s="430"/>
      <c r="F4" s="432"/>
      <c r="G4" s="423"/>
      <c r="H4" s="420"/>
    </row>
    <row r="5" spans="1:8" s="344" customFormat="1" ht="29.25" customHeight="1">
      <c r="A5" s="361" t="s">
        <v>56</v>
      </c>
      <c r="B5" s="306">
        <f>SUM(B6:B19)</f>
        <v>73925</v>
      </c>
      <c r="C5" s="306">
        <v>72300</v>
      </c>
      <c r="D5" s="306">
        <v>72300</v>
      </c>
      <c r="E5" s="306">
        <f>SUM(E6:E19)</f>
        <v>67851</v>
      </c>
      <c r="F5" s="355">
        <f>E5/D5*100</f>
        <v>93.846473029045598</v>
      </c>
      <c r="G5" s="355">
        <f>(E5/B5-1)*100</f>
        <v>-8.2164355765979007</v>
      </c>
      <c r="H5" s="362"/>
    </row>
    <row r="6" spans="1:8" s="344" customFormat="1" ht="29.25" customHeight="1">
      <c r="A6" s="363" t="s">
        <v>126</v>
      </c>
      <c r="B6" s="298">
        <v>38308</v>
      </c>
      <c r="C6" s="298">
        <v>37468</v>
      </c>
      <c r="D6" s="298">
        <v>37468</v>
      </c>
      <c r="E6" s="298">
        <v>28475</v>
      </c>
      <c r="F6" s="351">
        <f t="shared" ref="F6:F18" si="0">E6/D6*100</f>
        <v>75.998185117967296</v>
      </c>
      <c r="G6" s="351">
        <f>(E6/B6-1)*100</f>
        <v>-25.6682677247572</v>
      </c>
      <c r="H6" s="362"/>
    </row>
    <row r="7" spans="1:8" s="344" customFormat="1" ht="29.25" customHeight="1">
      <c r="A7" s="363" t="s">
        <v>59</v>
      </c>
      <c r="B7" s="298">
        <v>6825</v>
      </c>
      <c r="C7" s="298">
        <v>6671</v>
      </c>
      <c r="D7" s="298">
        <v>6671</v>
      </c>
      <c r="E7" s="298">
        <v>6245</v>
      </c>
      <c r="F7" s="351">
        <f t="shared" si="0"/>
        <v>93.614150801978695</v>
      </c>
      <c r="G7" s="351">
        <f t="shared" ref="G7:G25" si="1">(E7/B7-1)*100</f>
        <v>-8.4981684981685</v>
      </c>
      <c r="H7" s="362"/>
    </row>
    <row r="8" spans="1:8" s="344" customFormat="1" ht="50.25" customHeight="1">
      <c r="A8" s="363" t="s">
        <v>61</v>
      </c>
      <c r="B8" s="298">
        <v>2685</v>
      </c>
      <c r="C8" s="298">
        <v>2627</v>
      </c>
      <c r="D8" s="298">
        <v>2627</v>
      </c>
      <c r="E8" s="298">
        <v>2833</v>
      </c>
      <c r="F8" s="351">
        <f t="shared" si="0"/>
        <v>107.841644461363</v>
      </c>
      <c r="G8" s="351">
        <f t="shared" si="1"/>
        <v>5.5121042830539997</v>
      </c>
      <c r="H8" s="362"/>
    </row>
    <row r="9" spans="1:8" s="344" customFormat="1" ht="29.25" customHeight="1">
      <c r="A9" s="363" t="s">
        <v>62</v>
      </c>
      <c r="B9" s="298">
        <v>1917</v>
      </c>
      <c r="C9" s="298">
        <v>1875</v>
      </c>
      <c r="D9" s="298">
        <v>1875</v>
      </c>
      <c r="E9" s="298">
        <v>2110</v>
      </c>
      <c r="F9" s="351">
        <f t="shared" si="0"/>
        <v>112.533333333333</v>
      </c>
      <c r="G9" s="351">
        <f t="shared" si="1"/>
        <v>10.0678142931664</v>
      </c>
      <c r="H9" s="362"/>
    </row>
    <row r="10" spans="1:8" s="344" customFormat="1" ht="29.25" customHeight="1">
      <c r="A10" s="363" t="s">
        <v>66</v>
      </c>
      <c r="B10" s="298">
        <v>10168</v>
      </c>
      <c r="C10" s="298">
        <v>9944</v>
      </c>
      <c r="D10" s="298">
        <v>9944</v>
      </c>
      <c r="E10" s="298">
        <v>9537</v>
      </c>
      <c r="F10" s="351">
        <f t="shared" si="0"/>
        <v>95.907079646017706</v>
      </c>
      <c r="G10" s="351">
        <f t="shared" si="1"/>
        <v>-6.2057435090479904</v>
      </c>
      <c r="H10" s="362"/>
    </row>
    <row r="11" spans="1:8" s="344" customFormat="1" ht="29.25" customHeight="1">
      <c r="A11" s="363" t="s">
        <v>63</v>
      </c>
      <c r="B11" s="298">
        <v>1482</v>
      </c>
      <c r="C11" s="298">
        <v>1450</v>
      </c>
      <c r="D11" s="298">
        <v>1450</v>
      </c>
      <c r="E11" s="298">
        <v>1399</v>
      </c>
      <c r="F11" s="351">
        <f t="shared" si="0"/>
        <v>96.482758620689694</v>
      </c>
      <c r="G11" s="351">
        <f t="shared" si="1"/>
        <v>-5.6005398110661302</v>
      </c>
      <c r="H11" s="362"/>
    </row>
    <row r="12" spans="1:8" s="344" customFormat="1" ht="29.25" customHeight="1">
      <c r="A12" s="363" t="s">
        <v>64</v>
      </c>
      <c r="B12" s="298">
        <v>551</v>
      </c>
      <c r="C12" s="298">
        <v>539</v>
      </c>
      <c r="D12" s="298">
        <v>539</v>
      </c>
      <c r="E12" s="298">
        <v>546</v>
      </c>
      <c r="F12" s="351">
        <f t="shared" si="0"/>
        <v>101.298701298701</v>
      </c>
      <c r="G12" s="351">
        <f t="shared" si="1"/>
        <v>-0.90744101633394303</v>
      </c>
      <c r="H12" s="362"/>
    </row>
    <row r="13" spans="1:8" s="344" customFormat="1" ht="29.25" customHeight="1">
      <c r="A13" s="363" t="s">
        <v>65</v>
      </c>
      <c r="B13" s="298">
        <v>1170</v>
      </c>
      <c r="C13" s="298">
        <v>1143</v>
      </c>
      <c r="D13" s="298">
        <v>1143</v>
      </c>
      <c r="E13" s="298">
        <v>1059</v>
      </c>
      <c r="F13" s="351">
        <f t="shared" si="0"/>
        <v>92.650918635170598</v>
      </c>
      <c r="G13" s="351">
        <f t="shared" si="1"/>
        <v>-9.4871794871794908</v>
      </c>
      <c r="H13" s="362"/>
    </row>
    <row r="14" spans="1:8" s="344" customFormat="1" ht="29.25" customHeight="1">
      <c r="A14" s="363" t="s">
        <v>67</v>
      </c>
      <c r="B14" s="298">
        <v>2521</v>
      </c>
      <c r="C14" s="298">
        <v>2466</v>
      </c>
      <c r="D14" s="298">
        <v>2466</v>
      </c>
      <c r="E14" s="298">
        <v>2763</v>
      </c>
      <c r="F14" s="351">
        <f t="shared" si="0"/>
        <v>112.043795620438</v>
      </c>
      <c r="G14" s="351">
        <f t="shared" si="1"/>
        <v>9.5993653312177702</v>
      </c>
      <c r="H14" s="362"/>
    </row>
    <row r="15" spans="1:8" s="344" customFormat="1" ht="29.25" customHeight="1">
      <c r="A15" s="363" t="s">
        <v>69</v>
      </c>
      <c r="B15" s="298">
        <v>804</v>
      </c>
      <c r="C15" s="298">
        <v>787</v>
      </c>
      <c r="D15" s="298">
        <v>787</v>
      </c>
      <c r="E15" s="298">
        <v>998</v>
      </c>
      <c r="F15" s="351">
        <f t="shared" si="0"/>
        <v>126.810673443456</v>
      </c>
      <c r="G15" s="351">
        <f t="shared" si="1"/>
        <v>24.129353233830901</v>
      </c>
      <c r="H15" s="362"/>
    </row>
    <row r="16" spans="1:8" s="344" customFormat="1" ht="29.25" customHeight="1">
      <c r="A16" s="363" t="s">
        <v>70</v>
      </c>
      <c r="B16" s="298">
        <v>12</v>
      </c>
      <c r="C16" s="298">
        <v>12</v>
      </c>
      <c r="D16" s="298">
        <v>12</v>
      </c>
      <c r="E16" s="298">
        <v>7</v>
      </c>
      <c r="F16" s="351">
        <f t="shared" si="0"/>
        <v>58.3333333333333</v>
      </c>
      <c r="G16" s="351">
        <f t="shared" si="1"/>
        <v>-41.6666666666667</v>
      </c>
      <c r="H16" s="362"/>
    </row>
    <row r="17" spans="1:8" s="344" customFormat="1" ht="29.25" customHeight="1">
      <c r="A17" s="363" t="s">
        <v>72</v>
      </c>
      <c r="B17" s="298">
        <v>7418</v>
      </c>
      <c r="C17" s="298">
        <v>7254</v>
      </c>
      <c r="D17" s="298">
        <v>7254</v>
      </c>
      <c r="E17" s="298">
        <v>11817</v>
      </c>
      <c r="F17" s="351">
        <f t="shared" si="0"/>
        <v>162.90322580645201</v>
      </c>
      <c r="G17" s="351">
        <f t="shared" si="1"/>
        <v>59.301698571043403</v>
      </c>
      <c r="H17" s="362"/>
    </row>
    <row r="18" spans="1:8" s="344" customFormat="1" ht="29.25" customHeight="1">
      <c r="A18" s="363" t="s">
        <v>75</v>
      </c>
      <c r="B18" s="298">
        <v>66</v>
      </c>
      <c r="C18" s="298">
        <v>64</v>
      </c>
      <c r="D18" s="298">
        <v>64</v>
      </c>
      <c r="E18" s="298">
        <v>62</v>
      </c>
      <c r="F18" s="351">
        <f t="shared" si="0"/>
        <v>96.875</v>
      </c>
      <c r="G18" s="351">
        <f t="shared" si="1"/>
        <v>-6.0606060606060597</v>
      </c>
      <c r="H18" s="362"/>
    </row>
    <row r="19" spans="1:8" s="344" customFormat="1" ht="29.25" customHeight="1">
      <c r="A19" s="364" t="s">
        <v>76</v>
      </c>
      <c r="B19" s="298">
        <v>-2</v>
      </c>
      <c r="C19" s="298"/>
      <c r="D19" s="298"/>
      <c r="E19" s="298"/>
      <c r="F19" s="351"/>
      <c r="G19" s="351"/>
      <c r="H19" s="362"/>
    </row>
    <row r="20" spans="1:8" s="344" customFormat="1" ht="29.25" customHeight="1">
      <c r="A20" s="365" t="s">
        <v>77</v>
      </c>
      <c r="B20" s="306">
        <f>SUM(B21:B27)</f>
        <v>14013</v>
      </c>
      <c r="C20" s="306">
        <v>12700</v>
      </c>
      <c r="D20" s="306">
        <v>12700</v>
      </c>
      <c r="E20" s="306">
        <f>SUM(E21:E27)</f>
        <v>17976</v>
      </c>
      <c r="F20" s="355">
        <f t="shared" ref="F20:F25" si="2">E20/D20*100</f>
        <v>141.54330708661399</v>
      </c>
      <c r="G20" s="355">
        <f t="shared" si="1"/>
        <v>28.280882038107499</v>
      </c>
      <c r="H20" s="362"/>
    </row>
    <row r="21" spans="1:8" s="356" customFormat="1" ht="29.25" customHeight="1">
      <c r="A21" s="363" t="s">
        <v>78</v>
      </c>
      <c r="B21" s="366">
        <v>8124</v>
      </c>
      <c r="C21" s="367">
        <v>7362</v>
      </c>
      <c r="D21" s="366">
        <v>7362</v>
      </c>
      <c r="E21" s="366">
        <v>5724</v>
      </c>
      <c r="F21" s="368">
        <f t="shared" si="2"/>
        <v>77.750611246943805</v>
      </c>
      <c r="G21" s="369">
        <f t="shared" si="1"/>
        <v>-29.542097488921701</v>
      </c>
      <c r="H21" s="362"/>
    </row>
    <row r="22" spans="1:8" s="356" customFormat="1" ht="29.25" customHeight="1">
      <c r="A22" s="363" t="s">
        <v>80</v>
      </c>
      <c r="B22" s="367">
        <v>2866</v>
      </c>
      <c r="C22" s="367">
        <v>2640</v>
      </c>
      <c r="D22" s="367">
        <v>2640</v>
      </c>
      <c r="E22" s="367">
        <v>3413</v>
      </c>
      <c r="F22" s="368">
        <f t="shared" si="2"/>
        <v>129.280303030303</v>
      </c>
      <c r="G22" s="369">
        <f t="shared" si="1"/>
        <v>19.085833914863901</v>
      </c>
      <c r="H22" s="362"/>
    </row>
    <row r="23" spans="1:8" s="356" customFormat="1" ht="29.25" customHeight="1">
      <c r="A23" s="363" t="s">
        <v>82</v>
      </c>
      <c r="B23" s="367">
        <v>1160</v>
      </c>
      <c r="C23" s="367">
        <v>1053</v>
      </c>
      <c r="D23" s="367">
        <v>1053</v>
      </c>
      <c r="E23" s="367">
        <v>3978</v>
      </c>
      <c r="F23" s="368">
        <f t="shared" si="2"/>
        <v>377.777777777778</v>
      </c>
      <c r="G23" s="369">
        <f t="shared" si="1"/>
        <v>242.931034482759</v>
      </c>
      <c r="H23" s="362"/>
    </row>
    <row r="24" spans="1:8" s="356" customFormat="1" ht="29.25" customHeight="1">
      <c r="A24" s="363" t="s">
        <v>83</v>
      </c>
      <c r="B24" s="367">
        <v>93</v>
      </c>
      <c r="C24" s="367">
        <v>84</v>
      </c>
      <c r="D24" s="367">
        <v>84</v>
      </c>
      <c r="E24" s="367">
        <v>93</v>
      </c>
      <c r="F24" s="368">
        <f t="shared" si="2"/>
        <v>110.71428571428601</v>
      </c>
      <c r="G24" s="369">
        <f t="shared" si="1"/>
        <v>0</v>
      </c>
      <c r="H24" s="362"/>
    </row>
    <row r="25" spans="1:8" s="356" customFormat="1" ht="29.25" customHeight="1">
      <c r="A25" s="370" t="s">
        <v>84</v>
      </c>
      <c r="B25" s="367">
        <v>1770</v>
      </c>
      <c r="C25" s="367">
        <v>1561</v>
      </c>
      <c r="D25" s="367">
        <v>1561</v>
      </c>
      <c r="E25" s="367">
        <v>4370</v>
      </c>
      <c r="F25" s="369">
        <f t="shared" si="2"/>
        <v>279.94875080076901</v>
      </c>
      <c r="G25" s="369">
        <f t="shared" si="1"/>
        <v>146.89265536723201</v>
      </c>
      <c r="H25" s="362"/>
    </row>
    <row r="26" spans="1:8" s="356" customFormat="1" ht="29.25" customHeight="1">
      <c r="A26" s="363" t="s">
        <v>86</v>
      </c>
      <c r="B26" s="367"/>
      <c r="C26" s="371"/>
      <c r="D26" s="367"/>
      <c r="E26" s="367"/>
      <c r="F26" s="369"/>
      <c r="G26" s="369"/>
      <c r="H26" s="362"/>
    </row>
    <row r="27" spans="1:8" s="356" customFormat="1" ht="29.25" customHeight="1">
      <c r="A27" s="363" t="s">
        <v>88</v>
      </c>
      <c r="B27" s="367"/>
      <c r="C27" s="367"/>
      <c r="D27" s="367"/>
      <c r="E27" s="367">
        <v>398</v>
      </c>
      <c r="F27" s="369"/>
      <c r="G27" s="369"/>
      <c r="H27" s="362"/>
    </row>
    <row r="28" spans="1:8" s="344" customFormat="1" ht="29.25" customHeight="1">
      <c r="A28" s="372" t="s">
        <v>89</v>
      </c>
      <c r="B28" s="260">
        <f>B5+B20</f>
        <v>87938</v>
      </c>
      <c r="C28" s="260">
        <f>C5+C20</f>
        <v>85000</v>
      </c>
      <c r="D28" s="260">
        <f>D5+D20</f>
        <v>85000</v>
      </c>
      <c r="E28" s="260">
        <f>E5+E20</f>
        <v>85827</v>
      </c>
      <c r="F28" s="373">
        <f>E28/D28*100</f>
        <v>100.972941176471</v>
      </c>
      <c r="G28" s="355">
        <f>(E28/B28-1)*100</f>
        <v>-2.4005549364324898</v>
      </c>
      <c r="H28" s="362"/>
    </row>
    <row r="29" spans="1:8" ht="18" customHeight="1"/>
    <row r="30" spans="1:8" ht="18" customHeight="1">
      <c r="F30" s="374"/>
      <c r="G30" s="374"/>
    </row>
    <row r="31" spans="1:8" ht="18" customHeight="1">
      <c r="F31" s="375"/>
      <c r="G31" s="375"/>
    </row>
    <row r="32" spans="1:8" ht="18" customHeight="1">
      <c r="F32" s="375"/>
      <c r="G32" s="375"/>
    </row>
    <row r="33" ht="18" customHeight="1"/>
    <row r="34" ht="18" customHeight="1"/>
  </sheetData>
  <mergeCells count="8">
    <mergeCell ref="A1:H1"/>
    <mergeCell ref="C3:D3"/>
    <mergeCell ref="A3:A4"/>
    <mergeCell ref="B3:B4"/>
    <mergeCell ref="E3:E4"/>
    <mergeCell ref="F3:F4"/>
    <mergeCell ref="G3:G4"/>
    <mergeCell ref="H3:H4"/>
  </mergeCells>
  <phoneticPr fontId="50" type="noConversion"/>
  <printOptions horizontalCentered="1"/>
  <pageMargins left="0.15748031496062992" right="0.15748031496062992" top="0.94488188976377963" bottom="0.98425196850393704" header="0.51181102362204722" footer="0.70866141732283472"/>
  <pageSetup paperSize="9" scale="75" firstPageNumber="15" orientation="portrait" useFirstPageNumber="1" r:id="rId1"/>
  <headerFooter scaleWithDoc="0" alignWithMargins="0">
    <oddFooter>&amp;C&amp;16- &amp;P -</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118"/>
  <sheetViews>
    <sheetView view="pageBreakPreview" zoomScaleSheetLayoutView="100" workbookViewId="0">
      <selection activeCell="F26" sqref="F26"/>
    </sheetView>
  </sheetViews>
  <sheetFormatPr defaultColWidth="8" defaultRowHeight="14.25"/>
  <cols>
    <col min="1" max="1" width="27.25" style="156" customWidth="1"/>
    <col min="2" max="2" width="10" style="156" customWidth="1"/>
    <col min="3" max="3" width="10.25" style="156" customWidth="1"/>
    <col min="4" max="4" width="11.375" style="156" customWidth="1"/>
    <col min="5" max="5" width="10.5" style="156" customWidth="1"/>
    <col min="6" max="6" width="11.375" style="239" customWidth="1"/>
    <col min="7" max="7" width="11.125" style="198" customWidth="1"/>
    <col min="8" max="8" width="20" style="346" customWidth="1"/>
    <col min="9" max="9" width="8" style="156"/>
    <col min="10" max="10" width="9.25" style="156" customWidth="1"/>
    <col min="11" max="16384" width="8" style="156"/>
  </cols>
  <sheetData>
    <row r="1" spans="1:9" ht="26.25" customHeight="1">
      <c r="A1" s="415" t="s">
        <v>127</v>
      </c>
      <c r="B1" s="415"/>
      <c r="C1" s="415"/>
      <c r="D1" s="415"/>
      <c r="E1" s="415"/>
      <c r="F1" s="434"/>
      <c r="G1" s="415"/>
      <c r="H1" s="424"/>
      <c r="I1" s="329"/>
    </row>
    <row r="2" spans="1:9" ht="20.25" customHeight="1">
      <c r="A2" s="319" t="s">
        <v>128</v>
      </c>
      <c r="H2" s="347" t="s">
        <v>45</v>
      </c>
    </row>
    <row r="3" spans="1:9" s="343" customFormat="1" ht="27.75" customHeight="1">
      <c r="A3" s="420" t="s">
        <v>46</v>
      </c>
      <c r="B3" s="421" t="s">
        <v>47</v>
      </c>
      <c r="C3" s="421" t="s">
        <v>48</v>
      </c>
      <c r="D3" s="421"/>
      <c r="E3" s="421" t="s">
        <v>49</v>
      </c>
      <c r="F3" s="435" t="s">
        <v>125</v>
      </c>
      <c r="G3" s="435" t="s">
        <v>51</v>
      </c>
      <c r="H3" s="425" t="s">
        <v>52</v>
      </c>
    </row>
    <row r="4" spans="1:9" s="343" customFormat="1" ht="38.1" customHeight="1">
      <c r="A4" s="420"/>
      <c r="B4" s="421"/>
      <c r="C4" s="165" t="s">
        <v>53</v>
      </c>
      <c r="D4" s="165" t="s">
        <v>54</v>
      </c>
      <c r="E4" s="421"/>
      <c r="F4" s="436"/>
      <c r="G4" s="437"/>
      <c r="H4" s="425"/>
    </row>
    <row r="5" spans="1:9" s="344" customFormat="1" ht="35.25" customHeight="1">
      <c r="A5" s="349" t="s">
        <v>92</v>
      </c>
      <c r="B5" s="350">
        <v>40838</v>
      </c>
      <c r="C5" s="350">
        <v>39267</v>
      </c>
      <c r="D5" s="350">
        <v>42984</v>
      </c>
      <c r="E5" s="350">
        <v>40578</v>
      </c>
      <c r="F5" s="299">
        <f>E5/D5*100</f>
        <v>94.402568397543305</v>
      </c>
      <c r="G5" s="351">
        <f>(E5/B5-1)*100</f>
        <v>-0.63666193251383796</v>
      </c>
      <c r="H5" s="352"/>
    </row>
    <row r="6" spans="1:9" s="344" customFormat="1" ht="35.25" customHeight="1">
      <c r="A6" s="349" t="s">
        <v>93</v>
      </c>
      <c r="B6" s="350">
        <v>73617</v>
      </c>
      <c r="C6" s="350">
        <v>71140</v>
      </c>
      <c r="D6" s="350">
        <v>75945</v>
      </c>
      <c r="E6" s="350">
        <v>75945</v>
      </c>
      <c r="F6" s="299">
        <f>E6/D6*100</f>
        <v>100</v>
      </c>
      <c r="G6" s="351">
        <f>(E6/B6-1)*100</f>
        <v>3.1623130526916299</v>
      </c>
      <c r="H6" s="352"/>
    </row>
    <row r="7" spans="1:9" s="344" customFormat="1" ht="35.25" customHeight="1">
      <c r="A7" s="349" t="s">
        <v>129</v>
      </c>
      <c r="B7" s="350">
        <v>43974</v>
      </c>
      <c r="C7" s="350">
        <v>42277</v>
      </c>
      <c r="D7" s="350">
        <v>44245</v>
      </c>
      <c r="E7" s="350">
        <v>44224</v>
      </c>
      <c r="F7" s="299">
        <f t="shared" ref="F7:F27" si="0">E7/D7*100</f>
        <v>99.952537009831602</v>
      </c>
      <c r="G7" s="351">
        <f>(E7/B7-1)*100</f>
        <v>0.56851776049484704</v>
      </c>
      <c r="H7" s="352"/>
    </row>
    <row r="8" spans="1:9" s="344" customFormat="1" ht="75.95" customHeight="1">
      <c r="A8" s="349" t="s">
        <v>130</v>
      </c>
      <c r="B8" s="350">
        <v>2061</v>
      </c>
      <c r="C8" s="350">
        <v>1982</v>
      </c>
      <c r="D8" s="350">
        <v>1266</v>
      </c>
      <c r="E8" s="350">
        <v>1266</v>
      </c>
      <c r="F8" s="299">
        <f t="shared" si="0"/>
        <v>100</v>
      </c>
      <c r="G8" s="351">
        <f t="shared" ref="G8:G27" si="1">(E8/B8-1)*100</f>
        <v>-38.573508005822397</v>
      </c>
      <c r="H8" s="352" t="s">
        <v>131</v>
      </c>
    </row>
    <row r="9" spans="1:9" s="344" customFormat="1" ht="63" customHeight="1">
      <c r="A9" s="349" t="s">
        <v>132</v>
      </c>
      <c r="B9" s="350">
        <v>23699</v>
      </c>
      <c r="C9" s="350">
        <v>22784</v>
      </c>
      <c r="D9" s="350">
        <v>19956</v>
      </c>
      <c r="E9" s="350">
        <v>19876</v>
      </c>
      <c r="F9" s="299">
        <f t="shared" si="0"/>
        <v>99.599118059731396</v>
      </c>
      <c r="G9" s="351">
        <f t="shared" si="1"/>
        <v>-16.131482341026999</v>
      </c>
      <c r="H9" s="352" t="s">
        <v>133</v>
      </c>
    </row>
    <row r="10" spans="1:9" s="344" customFormat="1" ht="35.25" customHeight="1">
      <c r="A10" s="287" t="s">
        <v>134</v>
      </c>
      <c r="B10" s="350">
        <v>40727</v>
      </c>
      <c r="C10" s="350">
        <v>39199</v>
      </c>
      <c r="D10" s="350">
        <v>46385</v>
      </c>
      <c r="E10" s="350">
        <v>45647</v>
      </c>
      <c r="F10" s="299">
        <f t="shared" si="0"/>
        <v>98.408968416514</v>
      </c>
      <c r="G10" s="351">
        <f t="shared" si="1"/>
        <v>12.0804380386476</v>
      </c>
      <c r="H10" s="352"/>
    </row>
    <row r="11" spans="1:9" s="344" customFormat="1" ht="35.25" customHeight="1">
      <c r="A11" s="287" t="s">
        <v>135</v>
      </c>
      <c r="B11" s="350">
        <v>16091</v>
      </c>
      <c r="C11" s="350">
        <v>15461</v>
      </c>
      <c r="D11" s="350">
        <v>31180</v>
      </c>
      <c r="E11" s="350">
        <v>27897</v>
      </c>
      <c r="F11" s="299">
        <f t="shared" si="0"/>
        <v>89.470814624759498</v>
      </c>
      <c r="G11" s="351">
        <f t="shared" si="1"/>
        <v>73.370206947983306</v>
      </c>
      <c r="H11" s="352" t="s">
        <v>136</v>
      </c>
    </row>
    <row r="12" spans="1:9" s="344" customFormat="1" ht="35.25" customHeight="1">
      <c r="A12" s="287" t="s">
        <v>137</v>
      </c>
      <c r="B12" s="350">
        <v>5646</v>
      </c>
      <c r="C12" s="350">
        <v>5429</v>
      </c>
      <c r="D12" s="350">
        <v>28028</v>
      </c>
      <c r="E12" s="350">
        <v>6988</v>
      </c>
      <c r="F12" s="299">
        <f t="shared" si="0"/>
        <v>24.932210646496401</v>
      </c>
      <c r="G12" s="351">
        <f t="shared" si="1"/>
        <v>23.769040028338601</v>
      </c>
      <c r="H12" s="352"/>
    </row>
    <row r="13" spans="1:9" s="344" customFormat="1" ht="35.25" customHeight="1">
      <c r="A13" s="287" t="s">
        <v>138</v>
      </c>
      <c r="B13" s="350">
        <v>44930</v>
      </c>
      <c r="C13" s="350">
        <v>42255</v>
      </c>
      <c r="D13" s="350">
        <v>50196</v>
      </c>
      <c r="E13" s="350">
        <v>50166</v>
      </c>
      <c r="F13" s="299">
        <f t="shared" si="0"/>
        <v>99.9402342816161</v>
      </c>
      <c r="G13" s="351">
        <f t="shared" si="1"/>
        <v>11.653683507678601</v>
      </c>
      <c r="H13" s="352"/>
    </row>
    <row r="14" spans="1:9" s="344" customFormat="1" ht="60.95" customHeight="1">
      <c r="A14" s="287" t="s">
        <v>139</v>
      </c>
      <c r="B14" s="350">
        <v>26833</v>
      </c>
      <c r="C14" s="350">
        <v>25799</v>
      </c>
      <c r="D14" s="350">
        <v>19980</v>
      </c>
      <c r="E14" s="350">
        <v>16155</v>
      </c>
      <c r="F14" s="299">
        <f t="shared" si="0"/>
        <v>80.855855855855907</v>
      </c>
      <c r="G14" s="351">
        <f t="shared" si="1"/>
        <v>-39.794283158797001</v>
      </c>
      <c r="H14" s="352" t="s">
        <v>140</v>
      </c>
    </row>
    <row r="15" spans="1:9" s="344" customFormat="1" ht="35.25" customHeight="1">
      <c r="A15" s="287" t="s">
        <v>141</v>
      </c>
      <c r="B15" s="350">
        <v>49109</v>
      </c>
      <c r="C15" s="350">
        <v>47716</v>
      </c>
      <c r="D15" s="350">
        <v>49272</v>
      </c>
      <c r="E15" s="350">
        <v>45964</v>
      </c>
      <c r="F15" s="299">
        <f t="shared" si="0"/>
        <v>93.2862477674947</v>
      </c>
      <c r="G15" s="351">
        <f t="shared" si="1"/>
        <v>-6.4041214441344803</v>
      </c>
      <c r="H15" s="352"/>
    </row>
    <row r="16" spans="1:9" s="344" customFormat="1" ht="54" customHeight="1">
      <c r="A16" s="287" t="s">
        <v>142</v>
      </c>
      <c r="B16" s="350">
        <v>4402</v>
      </c>
      <c r="C16" s="350">
        <v>3924</v>
      </c>
      <c r="D16" s="350">
        <v>8526</v>
      </c>
      <c r="E16" s="350">
        <v>2015</v>
      </c>
      <c r="F16" s="299">
        <f t="shared" si="0"/>
        <v>23.633591367581499</v>
      </c>
      <c r="G16" s="351">
        <f t="shared" si="1"/>
        <v>-54.225352112675999</v>
      </c>
      <c r="H16" s="352" t="s">
        <v>143</v>
      </c>
    </row>
    <row r="17" spans="1:8" s="344" customFormat="1" ht="35.25" customHeight="1">
      <c r="A17" s="287" t="s">
        <v>144</v>
      </c>
      <c r="B17" s="350">
        <v>808</v>
      </c>
      <c r="C17" s="350">
        <v>777</v>
      </c>
      <c r="D17" s="350">
        <v>5056</v>
      </c>
      <c r="E17" s="350">
        <v>1293</v>
      </c>
      <c r="F17" s="299">
        <f t="shared" si="0"/>
        <v>25.5735759493671</v>
      </c>
      <c r="G17" s="351">
        <f t="shared" si="1"/>
        <v>60.024752475247503</v>
      </c>
      <c r="H17" s="352"/>
    </row>
    <row r="18" spans="1:8" s="344" customFormat="1" ht="35.25" customHeight="1">
      <c r="A18" s="287" t="s">
        <v>145</v>
      </c>
      <c r="B18" s="350"/>
      <c r="C18" s="350"/>
      <c r="D18" s="350">
        <v>70</v>
      </c>
      <c r="E18" s="350">
        <v>70</v>
      </c>
      <c r="F18" s="299"/>
      <c r="G18" s="351"/>
      <c r="H18" s="352"/>
    </row>
    <row r="19" spans="1:8" s="344" customFormat="1" ht="48" customHeight="1">
      <c r="A19" s="284" t="s">
        <v>146</v>
      </c>
      <c r="B19" s="350">
        <v>3586</v>
      </c>
      <c r="C19" s="350">
        <v>4049</v>
      </c>
      <c r="D19" s="350">
        <v>6028</v>
      </c>
      <c r="E19" s="350">
        <v>6028</v>
      </c>
      <c r="F19" s="299">
        <f t="shared" si="0"/>
        <v>100</v>
      </c>
      <c r="G19" s="351">
        <f t="shared" si="1"/>
        <v>68.098159509202503</v>
      </c>
      <c r="H19" s="352" t="s">
        <v>147</v>
      </c>
    </row>
    <row r="20" spans="1:8" s="344" customFormat="1" ht="75" customHeight="1">
      <c r="A20" s="284" t="s">
        <v>148</v>
      </c>
      <c r="B20" s="350">
        <v>4905</v>
      </c>
      <c r="C20" s="350">
        <v>4859</v>
      </c>
      <c r="D20" s="350">
        <v>15054</v>
      </c>
      <c r="E20" s="350">
        <v>15054</v>
      </c>
      <c r="F20" s="299">
        <f t="shared" si="0"/>
        <v>100</v>
      </c>
      <c r="G20" s="351">
        <f t="shared" si="1"/>
        <v>206.91131498470901</v>
      </c>
      <c r="H20" s="352" t="s">
        <v>149</v>
      </c>
    </row>
    <row r="21" spans="1:8" s="344" customFormat="1" ht="35.25" customHeight="1">
      <c r="A21" s="284" t="s">
        <v>150</v>
      </c>
      <c r="B21" s="350">
        <v>360</v>
      </c>
      <c r="C21" s="350">
        <v>346</v>
      </c>
      <c r="D21" s="350">
        <v>2061</v>
      </c>
      <c r="E21" s="350">
        <v>2051</v>
      </c>
      <c r="F21" s="299">
        <f t="shared" si="0"/>
        <v>99.514798641436201</v>
      </c>
      <c r="G21" s="351">
        <f t="shared" si="1"/>
        <v>469.722222222222</v>
      </c>
      <c r="H21" s="352" t="s">
        <v>151</v>
      </c>
    </row>
    <row r="22" spans="1:8" s="344" customFormat="1" ht="51" customHeight="1">
      <c r="A22" s="284" t="s">
        <v>152</v>
      </c>
      <c r="B22" s="350">
        <v>2323</v>
      </c>
      <c r="C22" s="350">
        <v>1282</v>
      </c>
      <c r="D22" s="350">
        <v>18541</v>
      </c>
      <c r="E22" s="350">
        <v>8589</v>
      </c>
      <c r="F22" s="299">
        <f t="shared" si="0"/>
        <v>46.324362224259701</v>
      </c>
      <c r="G22" s="351">
        <f t="shared" si="1"/>
        <v>269.737408523461</v>
      </c>
      <c r="H22" s="352" t="s">
        <v>153</v>
      </c>
    </row>
    <row r="23" spans="1:8" s="344" customFormat="1" ht="35.25" customHeight="1">
      <c r="A23" s="287" t="s">
        <v>154</v>
      </c>
      <c r="B23" s="350"/>
      <c r="C23" s="350">
        <v>10000</v>
      </c>
      <c r="D23" s="350"/>
      <c r="E23" s="350"/>
      <c r="F23" s="299"/>
      <c r="G23" s="351"/>
      <c r="H23" s="352"/>
    </row>
    <row r="24" spans="1:8" s="344" customFormat="1" ht="35.25" customHeight="1">
      <c r="A24" s="287" t="s">
        <v>155</v>
      </c>
      <c r="B24" s="350">
        <v>22576</v>
      </c>
      <c r="C24" s="350">
        <v>21704</v>
      </c>
      <c r="D24" s="350">
        <v>24189</v>
      </c>
      <c r="E24" s="350">
        <v>24189</v>
      </c>
      <c r="F24" s="299">
        <f t="shared" si="0"/>
        <v>100</v>
      </c>
      <c r="G24" s="351">
        <f t="shared" si="1"/>
        <v>7.1447554925584598</v>
      </c>
      <c r="H24" s="352"/>
    </row>
    <row r="25" spans="1:8" s="345" customFormat="1" ht="35.25" customHeight="1">
      <c r="A25" s="287" t="s">
        <v>156</v>
      </c>
      <c r="B25" s="350">
        <v>89</v>
      </c>
      <c r="C25" s="350">
        <v>85</v>
      </c>
      <c r="D25" s="350">
        <v>129</v>
      </c>
      <c r="E25" s="350">
        <v>129</v>
      </c>
      <c r="F25" s="299">
        <f t="shared" si="0"/>
        <v>100</v>
      </c>
      <c r="G25" s="351">
        <f t="shared" si="1"/>
        <v>44.943820224719097</v>
      </c>
      <c r="H25" s="352"/>
    </row>
    <row r="26" spans="1:8" s="345" customFormat="1" ht="35.25" customHeight="1">
      <c r="A26" s="287" t="s">
        <v>157</v>
      </c>
      <c r="B26" s="350">
        <v>7151</v>
      </c>
      <c r="C26" s="353"/>
      <c r="D26" s="350">
        <v>39158</v>
      </c>
      <c r="E26" s="350">
        <v>14671</v>
      </c>
      <c r="F26" s="299">
        <f t="shared" si="0"/>
        <v>37.466162725369003</v>
      </c>
      <c r="G26" s="351">
        <f t="shared" si="1"/>
        <v>105.16011746608901</v>
      </c>
      <c r="H26" s="352"/>
    </row>
    <row r="27" spans="1:8" ht="35.25" customHeight="1">
      <c r="A27" s="354" t="s">
        <v>122</v>
      </c>
      <c r="B27" s="353">
        <f>SUM(B5:B26)</f>
        <v>413725</v>
      </c>
      <c r="C27" s="353">
        <f>SUM(C5:C26)</f>
        <v>400335</v>
      </c>
      <c r="D27" s="353">
        <f>SUM(D5:D26)</f>
        <v>528249</v>
      </c>
      <c r="E27" s="353">
        <f>SUM(E5:E26)</f>
        <v>448795</v>
      </c>
      <c r="F27" s="307">
        <f t="shared" si="0"/>
        <v>84.958987144320204</v>
      </c>
      <c r="G27" s="355">
        <f t="shared" si="1"/>
        <v>8.4766451145084307</v>
      </c>
      <c r="H27" s="352"/>
    </row>
    <row r="28" spans="1:8" ht="21.75" customHeight="1">
      <c r="C28" s="404"/>
    </row>
    <row r="29" spans="1:8" ht="21.75" customHeight="1">
      <c r="B29" s="310"/>
      <c r="C29" s="310"/>
      <c r="D29" s="310"/>
      <c r="E29" s="310"/>
    </row>
    <row r="30" spans="1:8" ht="21.75" customHeight="1"/>
    <row r="31" spans="1:8" ht="21.75" customHeight="1"/>
    <row r="32" spans="1:8"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sheetData>
  <mergeCells count="8">
    <mergeCell ref="A1:H1"/>
    <mergeCell ref="C3:D3"/>
    <mergeCell ref="A3:A4"/>
    <mergeCell ref="B3:B4"/>
    <mergeCell ref="E3:E4"/>
    <mergeCell ref="F3:F4"/>
    <mergeCell ref="G3:G4"/>
    <mergeCell ref="H3:H4"/>
  </mergeCells>
  <phoneticPr fontId="50" type="noConversion"/>
  <printOptions horizontalCentered="1"/>
  <pageMargins left="0.19685039370078741" right="0.11811023622047245" top="0.39370078740157483" bottom="0.55118110236220474" header="0.23622047244094491" footer="0.51181102362204722"/>
  <pageSetup paperSize="9" scale="66" firstPageNumber="16" orientation="portrait" useFirstPageNumber="1" r:id="rId1"/>
  <headerFooter scaleWithDoc="0" alignWithMargins="0">
    <oddFooter>&amp;C&amp;16- &amp;P -</oddFooter>
  </headerFooter>
</worksheet>
</file>

<file path=xl/worksheets/sheet7.xml><?xml version="1.0" encoding="utf-8"?>
<worksheet xmlns="http://schemas.openxmlformats.org/spreadsheetml/2006/main" xmlns:r="http://schemas.openxmlformats.org/officeDocument/2006/relationships">
  <dimension ref="A1:B478"/>
  <sheetViews>
    <sheetView workbookViewId="0">
      <selection activeCell="D8" sqref="D8"/>
    </sheetView>
  </sheetViews>
  <sheetFormatPr defaultColWidth="8.75" defaultRowHeight="14.25"/>
  <cols>
    <col min="1" max="1" width="50.125" customWidth="1"/>
    <col min="2" max="2" width="25.25" style="314" customWidth="1"/>
  </cols>
  <sheetData>
    <row r="1" spans="1:2" ht="33" customHeight="1">
      <c r="A1" s="438" t="s">
        <v>158</v>
      </c>
      <c r="B1" s="438"/>
    </row>
    <row r="2" spans="1:2">
      <c r="A2" s="335" t="s">
        <v>159</v>
      </c>
      <c r="B2" s="336" t="s">
        <v>160</v>
      </c>
    </row>
    <row r="3" spans="1:2">
      <c r="A3" s="337" t="s">
        <v>46</v>
      </c>
      <c r="B3" s="338" t="s">
        <v>161</v>
      </c>
    </row>
    <row r="4" spans="1:2">
      <c r="A4" s="339" t="s">
        <v>162</v>
      </c>
      <c r="B4" s="340">
        <v>448795</v>
      </c>
    </row>
    <row r="5" spans="1:2">
      <c r="A5" s="233" t="s">
        <v>163</v>
      </c>
      <c r="B5" s="341">
        <v>40578</v>
      </c>
    </row>
    <row r="6" spans="1:2">
      <c r="A6" s="233" t="s">
        <v>164</v>
      </c>
      <c r="B6" s="341">
        <v>1227</v>
      </c>
    </row>
    <row r="7" spans="1:2">
      <c r="A7" s="234" t="s">
        <v>165</v>
      </c>
      <c r="B7" s="341">
        <v>782</v>
      </c>
    </row>
    <row r="8" spans="1:2">
      <c r="A8" s="234" t="s">
        <v>166</v>
      </c>
      <c r="B8" s="341">
        <v>210</v>
      </c>
    </row>
    <row r="9" spans="1:2">
      <c r="A9" s="234" t="s">
        <v>167</v>
      </c>
      <c r="B9" s="341">
        <v>120</v>
      </c>
    </row>
    <row r="10" spans="1:2">
      <c r="A10" s="234" t="s">
        <v>168</v>
      </c>
      <c r="B10" s="341">
        <v>20</v>
      </c>
    </row>
    <row r="11" spans="1:2">
      <c r="A11" s="233" t="s">
        <v>169</v>
      </c>
      <c r="B11" s="341">
        <v>95</v>
      </c>
    </row>
    <row r="12" spans="1:2">
      <c r="A12" s="234" t="s">
        <v>170</v>
      </c>
      <c r="B12" s="341">
        <v>985</v>
      </c>
    </row>
    <row r="13" spans="1:2">
      <c r="A13" s="234" t="s">
        <v>165</v>
      </c>
      <c r="B13" s="341">
        <v>633</v>
      </c>
    </row>
    <row r="14" spans="1:2">
      <c r="A14" s="234" t="s">
        <v>166</v>
      </c>
      <c r="B14" s="341">
        <v>5</v>
      </c>
    </row>
    <row r="15" spans="1:2">
      <c r="A15" s="234" t="s">
        <v>171</v>
      </c>
      <c r="B15" s="341">
        <v>90</v>
      </c>
    </row>
    <row r="16" spans="1:2">
      <c r="A16" s="234" t="s">
        <v>172</v>
      </c>
      <c r="B16" s="341">
        <v>130</v>
      </c>
    </row>
    <row r="17" spans="1:2">
      <c r="A17" s="233" t="s">
        <v>173</v>
      </c>
      <c r="B17" s="341">
        <v>127</v>
      </c>
    </row>
    <row r="18" spans="1:2">
      <c r="A18" s="234" t="s">
        <v>174</v>
      </c>
      <c r="B18" s="341">
        <v>6134</v>
      </c>
    </row>
    <row r="19" spans="1:2">
      <c r="A19" s="234" t="s">
        <v>165</v>
      </c>
      <c r="B19" s="341">
        <v>1514</v>
      </c>
    </row>
    <row r="20" spans="1:2">
      <c r="A20" s="234" t="s">
        <v>166</v>
      </c>
      <c r="B20" s="341">
        <v>1621</v>
      </c>
    </row>
    <row r="21" spans="1:2">
      <c r="A21" s="234" t="s">
        <v>175</v>
      </c>
      <c r="B21" s="341">
        <v>60</v>
      </c>
    </row>
    <row r="22" spans="1:2">
      <c r="A22" s="234" t="s">
        <v>176</v>
      </c>
      <c r="B22" s="341">
        <v>306</v>
      </c>
    </row>
    <row r="23" spans="1:2">
      <c r="A23" s="234" t="s">
        <v>177</v>
      </c>
      <c r="B23" s="341">
        <v>1328</v>
      </c>
    </row>
    <row r="24" spans="1:2">
      <c r="A24" s="234" t="s">
        <v>178</v>
      </c>
      <c r="B24" s="341">
        <v>1305</v>
      </c>
    </row>
    <row r="25" spans="1:2">
      <c r="A25" s="233" t="s">
        <v>179</v>
      </c>
      <c r="B25" s="341">
        <v>1391</v>
      </c>
    </row>
    <row r="26" spans="1:2">
      <c r="A26" s="234" t="s">
        <v>165</v>
      </c>
      <c r="B26" s="341">
        <v>1175</v>
      </c>
    </row>
    <row r="27" spans="1:2">
      <c r="A27" s="234" t="s">
        <v>180</v>
      </c>
      <c r="B27" s="341">
        <v>216</v>
      </c>
    </row>
    <row r="28" spans="1:2">
      <c r="A28" s="233" t="s">
        <v>181</v>
      </c>
      <c r="B28" s="341">
        <v>981</v>
      </c>
    </row>
    <row r="29" spans="1:2">
      <c r="A29" s="234" t="s">
        <v>165</v>
      </c>
      <c r="B29" s="341">
        <v>421</v>
      </c>
    </row>
    <row r="30" spans="1:2">
      <c r="A30" s="234" t="s">
        <v>166</v>
      </c>
      <c r="B30" s="341">
        <v>132</v>
      </c>
    </row>
    <row r="31" spans="1:2">
      <c r="A31" s="233" t="s">
        <v>182</v>
      </c>
      <c r="B31" s="341">
        <v>60</v>
      </c>
    </row>
    <row r="32" spans="1:2">
      <c r="A32" s="234" t="s">
        <v>183</v>
      </c>
      <c r="B32" s="341">
        <v>323</v>
      </c>
    </row>
    <row r="33" spans="1:2">
      <c r="A33" s="234" t="s">
        <v>184</v>
      </c>
      <c r="B33" s="341">
        <v>45</v>
      </c>
    </row>
    <row r="34" spans="1:2">
      <c r="A34" s="234" t="s">
        <v>185</v>
      </c>
      <c r="B34" s="341">
        <v>2802</v>
      </c>
    </row>
    <row r="35" spans="1:2">
      <c r="A35" s="234" t="s">
        <v>165</v>
      </c>
      <c r="B35" s="341">
        <v>1696</v>
      </c>
    </row>
    <row r="36" spans="1:2">
      <c r="A36" s="234" t="s">
        <v>166</v>
      </c>
      <c r="B36" s="341">
        <v>18</v>
      </c>
    </row>
    <row r="37" spans="1:2">
      <c r="A37" s="233" t="s">
        <v>186</v>
      </c>
      <c r="B37" s="341">
        <v>108</v>
      </c>
    </row>
    <row r="38" spans="1:2">
      <c r="A38" s="234" t="s">
        <v>187</v>
      </c>
      <c r="B38" s="341">
        <v>300</v>
      </c>
    </row>
    <row r="39" spans="1:2">
      <c r="A39" s="234" t="s">
        <v>188</v>
      </c>
      <c r="B39" s="341">
        <v>680</v>
      </c>
    </row>
    <row r="40" spans="1:2">
      <c r="A40" s="233" t="s">
        <v>189</v>
      </c>
      <c r="B40" s="341">
        <v>9000</v>
      </c>
    </row>
    <row r="41" spans="1:2">
      <c r="A41" s="234" t="s">
        <v>190</v>
      </c>
      <c r="B41" s="341">
        <v>9000</v>
      </c>
    </row>
    <row r="42" spans="1:2">
      <c r="A42" s="234" t="s">
        <v>191</v>
      </c>
      <c r="B42" s="341">
        <v>1239</v>
      </c>
    </row>
    <row r="43" spans="1:2">
      <c r="A43" s="234" t="s">
        <v>165</v>
      </c>
      <c r="B43" s="341">
        <v>749</v>
      </c>
    </row>
    <row r="44" spans="1:2">
      <c r="A44" s="234" t="s">
        <v>192</v>
      </c>
      <c r="B44" s="341">
        <v>460</v>
      </c>
    </row>
    <row r="45" spans="1:2">
      <c r="A45" s="233" t="s">
        <v>193</v>
      </c>
      <c r="B45" s="341">
        <v>30</v>
      </c>
    </row>
    <row r="46" spans="1:2">
      <c r="A46" s="234" t="s">
        <v>194</v>
      </c>
      <c r="B46" s="341">
        <v>560</v>
      </c>
    </row>
    <row r="47" spans="1:2">
      <c r="A47" s="234" t="s">
        <v>165</v>
      </c>
      <c r="B47" s="341">
        <v>290</v>
      </c>
    </row>
    <row r="48" spans="1:2">
      <c r="A48" s="233" t="s">
        <v>166</v>
      </c>
      <c r="B48" s="341">
        <v>80</v>
      </c>
    </row>
    <row r="49" spans="1:2">
      <c r="A49" s="234" t="s">
        <v>195</v>
      </c>
      <c r="B49" s="341">
        <v>190</v>
      </c>
    </row>
    <row r="50" spans="1:2">
      <c r="A50" s="234" t="s">
        <v>196</v>
      </c>
      <c r="B50" s="341">
        <v>2952</v>
      </c>
    </row>
    <row r="51" spans="1:2">
      <c r="A51" s="234" t="s">
        <v>165</v>
      </c>
      <c r="B51" s="341">
        <v>2185</v>
      </c>
    </row>
    <row r="52" spans="1:2">
      <c r="A52" s="233" t="s">
        <v>166</v>
      </c>
      <c r="B52" s="341">
        <v>400</v>
      </c>
    </row>
    <row r="53" spans="1:2">
      <c r="A53" s="234" t="s">
        <v>197</v>
      </c>
      <c r="B53" s="341">
        <v>26</v>
      </c>
    </row>
    <row r="54" spans="1:2">
      <c r="A54" s="234" t="s">
        <v>198</v>
      </c>
      <c r="B54" s="341">
        <v>341</v>
      </c>
    </row>
    <row r="55" spans="1:2">
      <c r="A55" s="234" t="s">
        <v>199</v>
      </c>
      <c r="B55" s="341">
        <v>862</v>
      </c>
    </row>
    <row r="56" spans="1:2">
      <c r="A56" s="233" t="s">
        <v>166</v>
      </c>
      <c r="B56" s="341">
        <v>14</v>
      </c>
    </row>
    <row r="57" spans="1:2">
      <c r="A57" s="234" t="s">
        <v>200</v>
      </c>
      <c r="B57" s="341">
        <v>848</v>
      </c>
    </row>
    <row r="58" spans="1:2">
      <c r="A58" s="233" t="s">
        <v>201</v>
      </c>
      <c r="B58" s="341">
        <v>55</v>
      </c>
    </row>
    <row r="59" spans="1:2">
      <c r="A59" s="234" t="s">
        <v>202</v>
      </c>
      <c r="B59" s="341">
        <v>55</v>
      </c>
    </row>
    <row r="60" spans="1:2">
      <c r="A60" s="233" t="s">
        <v>203</v>
      </c>
      <c r="B60" s="341">
        <v>10</v>
      </c>
    </row>
    <row r="61" spans="1:2">
      <c r="A61" s="234" t="s">
        <v>204</v>
      </c>
      <c r="B61" s="341">
        <v>10</v>
      </c>
    </row>
    <row r="62" spans="1:2">
      <c r="A62" s="233" t="s">
        <v>205</v>
      </c>
      <c r="B62" s="341">
        <v>3</v>
      </c>
    </row>
    <row r="63" spans="1:2">
      <c r="A63" s="234" t="s">
        <v>206</v>
      </c>
      <c r="B63" s="341">
        <v>3</v>
      </c>
    </row>
    <row r="64" spans="1:2">
      <c r="A64" s="234" t="s">
        <v>207</v>
      </c>
      <c r="B64" s="341">
        <v>401</v>
      </c>
    </row>
    <row r="65" spans="1:2">
      <c r="A65" s="234" t="s">
        <v>165</v>
      </c>
      <c r="B65" s="341">
        <v>191</v>
      </c>
    </row>
    <row r="66" spans="1:2">
      <c r="A66" s="233" t="s">
        <v>208</v>
      </c>
      <c r="B66" s="341">
        <v>210</v>
      </c>
    </row>
    <row r="67" spans="1:2">
      <c r="A67" s="234" t="s">
        <v>209</v>
      </c>
      <c r="B67" s="341">
        <v>236</v>
      </c>
    </row>
    <row r="68" spans="1:2">
      <c r="A68" s="234" t="s">
        <v>165</v>
      </c>
      <c r="B68" s="341">
        <v>223</v>
      </c>
    </row>
    <row r="69" spans="1:2">
      <c r="A69" s="234" t="s">
        <v>210</v>
      </c>
      <c r="B69" s="341">
        <v>13</v>
      </c>
    </row>
    <row r="70" spans="1:2">
      <c r="A70" s="233" t="s">
        <v>211</v>
      </c>
      <c r="B70" s="341">
        <v>556</v>
      </c>
    </row>
    <row r="71" spans="1:2">
      <c r="A71" s="234" t="s">
        <v>165</v>
      </c>
      <c r="B71" s="341">
        <v>328</v>
      </c>
    </row>
    <row r="72" spans="1:2">
      <c r="A72" s="234" t="s">
        <v>166</v>
      </c>
      <c r="B72" s="341">
        <v>95</v>
      </c>
    </row>
    <row r="73" spans="1:2">
      <c r="A73" s="234" t="s">
        <v>212</v>
      </c>
      <c r="B73" s="341">
        <v>133</v>
      </c>
    </row>
    <row r="74" spans="1:2">
      <c r="A74" s="234" t="s">
        <v>213</v>
      </c>
      <c r="B74" s="341">
        <v>3468</v>
      </c>
    </row>
    <row r="75" spans="1:2">
      <c r="A75" s="233" t="s">
        <v>165</v>
      </c>
      <c r="B75" s="341">
        <v>1786</v>
      </c>
    </row>
    <row r="76" spans="1:2">
      <c r="A76" s="234" t="s">
        <v>166</v>
      </c>
      <c r="B76" s="341">
        <v>856</v>
      </c>
    </row>
    <row r="77" spans="1:2">
      <c r="A77" s="234" t="s">
        <v>177</v>
      </c>
      <c r="B77" s="341">
        <v>10</v>
      </c>
    </row>
    <row r="78" spans="1:2">
      <c r="A78" s="234" t="s">
        <v>214</v>
      </c>
      <c r="B78" s="341">
        <v>816</v>
      </c>
    </row>
    <row r="79" spans="1:2">
      <c r="A79" s="234" t="s">
        <v>215</v>
      </c>
      <c r="B79" s="341">
        <v>1035</v>
      </c>
    </row>
    <row r="80" spans="1:2">
      <c r="A80" s="234" t="s">
        <v>165</v>
      </c>
      <c r="B80" s="341">
        <v>1020</v>
      </c>
    </row>
    <row r="81" spans="1:2">
      <c r="A81" s="233" t="s">
        <v>216</v>
      </c>
      <c r="B81" s="341">
        <v>15</v>
      </c>
    </row>
    <row r="82" spans="1:2">
      <c r="A82" s="234" t="s">
        <v>217</v>
      </c>
      <c r="B82" s="341">
        <v>813</v>
      </c>
    </row>
    <row r="83" spans="1:2">
      <c r="A83" s="234" t="s">
        <v>165</v>
      </c>
      <c r="B83" s="341">
        <v>443</v>
      </c>
    </row>
    <row r="84" spans="1:2">
      <c r="A84" s="234" t="s">
        <v>166</v>
      </c>
      <c r="B84" s="341">
        <v>217</v>
      </c>
    </row>
    <row r="85" spans="1:2">
      <c r="A85" s="234" t="s">
        <v>218</v>
      </c>
      <c r="B85" s="341">
        <v>153</v>
      </c>
    </row>
    <row r="86" spans="1:2">
      <c r="A86" s="233" t="s">
        <v>219</v>
      </c>
      <c r="B86" s="341">
        <v>419</v>
      </c>
    </row>
    <row r="87" spans="1:2">
      <c r="A87" s="234" t="s">
        <v>165</v>
      </c>
      <c r="B87" s="341">
        <v>289</v>
      </c>
    </row>
    <row r="88" spans="1:2">
      <c r="A88" s="234" t="s">
        <v>220</v>
      </c>
      <c r="B88" s="341">
        <v>82</v>
      </c>
    </row>
    <row r="89" spans="1:2">
      <c r="A89" s="234" t="s">
        <v>221</v>
      </c>
      <c r="B89" s="341">
        <v>28</v>
      </c>
    </row>
    <row r="90" spans="1:2">
      <c r="A90" s="233" t="s">
        <v>222</v>
      </c>
      <c r="B90" s="341">
        <v>20</v>
      </c>
    </row>
    <row r="91" spans="1:2">
      <c r="A91" s="234" t="s">
        <v>223</v>
      </c>
      <c r="B91" s="341">
        <v>69</v>
      </c>
    </row>
    <row r="92" spans="1:2">
      <c r="A92" s="234" t="s">
        <v>165</v>
      </c>
      <c r="B92" s="341">
        <v>57</v>
      </c>
    </row>
    <row r="93" spans="1:2">
      <c r="A93" s="234" t="s">
        <v>166</v>
      </c>
      <c r="B93" s="341">
        <v>12</v>
      </c>
    </row>
    <row r="94" spans="1:2">
      <c r="A94" s="234" t="s">
        <v>224</v>
      </c>
      <c r="B94" s="341">
        <v>175</v>
      </c>
    </row>
    <row r="95" spans="1:2">
      <c r="A95" s="233" t="s">
        <v>165</v>
      </c>
      <c r="B95" s="341">
        <v>123</v>
      </c>
    </row>
    <row r="96" spans="1:2">
      <c r="A96" s="234" t="s">
        <v>225</v>
      </c>
      <c r="B96" s="341">
        <v>52</v>
      </c>
    </row>
    <row r="97" spans="1:2">
      <c r="A97" s="234" t="s">
        <v>226</v>
      </c>
      <c r="B97" s="341">
        <v>156</v>
      </c>
    </row>
    <row r="98" spans="1:2">
      <c r="A98" s="233" t="s">
        <v>165</v>
      </c>
      <c r="B98" s="341">
        <v>151</v>
      </c>
    </row>
    <row r="99" spans="1:2">
      <c r="A99" s="234" t="s">
        <v>227</v>
      </c>
      <c r="B99" s="341">
        <v>5</v>
      </c>
    </row>
    <row r="100" spans="1:2">
      <c r="A100" s="233" t="s">
        <v>228</v>
      </c>
      <c r="B100" s="341">
        <v>4867</v>
      </c>
    </row>
    <row r="101" spans="1:2">
      <c r="A101" s="234" t="s">
        <v>165</v>
      </c>
      <c r="B101" s="341">
        <v>2111</v>
      </c>
    </row>
    <row r="102" spans="1:2">
      <c r="A102" s="234" t="s">
        <v>166</v>
      </c>
      <c r="B102" s="341">
        <v>85</v>
      </c>
    </row>
    <row r="103" spans="1:2">
      <c r="A103" s="233" t="s">
        <v>229</v>
      </c>
      <c r="B103" s="341">
        <v>230</v>
      </c>
    </row>
    <row r="104" spans="1:2">
      <c r="A104" s="234" t="s">
        <v>230</v>
      </c>
      <c r="B104" s="341">
        <v>430</v>
      </c>
    </row>
    <row r="105" spans="1:2">
      <c r="A105" s="234" t="s">
        <v>231</v>
      </c>
      <c r="B105" s="341">
        <v>17</v>
      </c>
    </row>
    <row r="106" spans="1:2">
      <c r="A106" s="234" t="s">
        <v>232</v>
      </c>
      <c r="B106" s="341">
        <v>27</v>
      </c>
    </row>
    <row r="107" spans="1:2">
      <c r="A107" s="234" t="s">
        <v>177</v>
      </c>
      <c r="B107" s="341">
        <v>917</v>
      </c>
    </row>
    <row r="108" spans="1:2">
      <c r="A108" s="234" t="s">
        <v>233</v>
      </c>
      <c r="B108" s="341">
        <v>1050</v>
      </c>
    </row>
    <row r="109" spans="1:2">
      <c r="A109" s="234" t="s">
        <v>234</v>
      </c>
      <c r="B109" s="341">
        <v>182</v>
      </c>
    </row>
    <row r="110" spans="1:2">
      <c r="A110" s="233" t="s">
        <v>235</v>
      </c>
      <c r="B110" s="341">
        <v>32</v>
      </c>
    </row>
    <row r="111" spans="1:2">
      <c r="A111" s="234" t="s">
        <v>236</v>
      </c>
      <c r="B111" s="341">
        <v>150</v>
      </c>
    </row>
    <row r="112" spans="1:2">
      <c r="A112" s="233" t="s">
        <v>237</v>
      </c>
      <c r="B112" s="341">
        <v>2702</v>
      </c>
    </row>
    <row r="113" spans="1:2">
      <c r="A113" s="233" t="s">
        <v>238</v>
      </c>
      <c r="B113" s="341">
        <v>2702</v>
      </c>
    </row>
    <row r="114" spans="1:2">
      <c r="A114" s="234" t="s">
        <v>239</v>
      </c>
      <c r="B114" s="341">
        <v>2056</v>
      </c>
    </row>
    <row r="115" spans="1:2">
      <c r="A115" s="234" t="s">
        <v>240</v>
      </c>
      <c r="B115" s="341">
        <v>603</v>
      </c>
    </row>
    <row r="116" spans="1:2">
      <c r="A116" s="233" t="s">
        <v>241</v>
      </c>
      <c r="B116" s="341">
        <v>43</v>
      </c>
    </row>
    <row r="117" spans="1:2">
      <c r="A117" s="233" t="s">
        <v>242</v>
      </c>
      <c r="B117" s="341">
        <v>73243</v>
      </c>
    </row>
    <row r="118" spans="1:2">
      <c r="A118" s="234" t="s">
        <v>243</v>
      </c>
      <c r="B118" s="341">
        <v>158</v>
      </c>
    </row>
    <row r="119" spans="1:2">
      <c r="A119" s="234" t="s">
        <v>244</v>
      </c>
      <c r="B119" s="341">
        <v>70</v>
      </c>
    </row>
    <row r="120" spans="1:2">
      <c r="A120" s="233" t="s">
        <v>245</v>
      </c>
      <c r="B120" s="341">
        <v>88</v>
      </c>
    </row>
    <row r="121" spans="1:2">
      <c r="A121" s="234" t="s">
        <v>246</v>
      </c>
      <c r="B121" s="341">
        <v>35549</v>
      </c>
    </row>
    <row r="122" spans="1:2">
      <c r="A122" s="234" t="s">
        <v>165</v>
      </c>
      <c r="B122" s="341">
        <v>23787</v>
      </c>
    </row>
    <row r="123" spans="1:2">
      <c r="A123" s="234" t="s">
        <v>166</v>
      </c>
      <c r="B123" s="341">
        <v>189</v>
      </c>
    </row>
    <row r="124" spans="1:2">
      <c r="A124" s="234" t="s">
        <v>186</v>
      </c>
      <c r="B124" s="341">
        <v>1000</v>
      </c>
    </row>
    <row r="125" spans="1:2">
      <c r="A125" s="233" t="s">
        <v>247</v>
      </c>
      <c r="B125" s="341">
        <v>40</v>
      </c>
    </row>
    <row r="126" spans="1:2">
      <c r="A126" s="234" t="s">
        <v>248</v>
      </c>
      <c r="B126" s="341">
        <v>40</v>
      </c>
    </row>
    <row r="127" spans="1:2">
      <c r="A127" s="233" t="s">
        <v>249</v>
      </c>
      <c r="B127" s="341">
        <v>10493</v>
      </c>
    </row>
    <row r="128" spans="1:2">
      <c r="A128" s="234" t="s">
        <v>250</v>
      </c>
      <c r="B128" s="341">
        <v>10164</v>
      </c>
    </row>
    <row r="129" spans="1:2">
      <c r="A129" s="234" t="s">
        <v>165</v>
      </c>
      <c r="B129" s="341">
        <v>6893</v>
      </c>
    </row>
    <row r="130" spans="1:2">
      <c r="A130" s="234" t="s">
        <v>166</v>
      </c>
      <c r="B130" s="341">
        <v>54</v>
      </c>
    </row>
    <row r="131" spans="1:2">
      <c r="A131" s="233" t="s">
        <v>251</v>
      </c>
      <c r="B131" s="341">
        <v>3217</v>
      </c>
    </row>
    <row r="132" spans="1:2">
      <c r="A132" s="234" t="s">
        <v>252</v>
      </c>
      <c r="B132" s="341">
        <v>17775</v>
      </c>
    </row>
    <row r="133" spans="1:2">
      <c r="A133" s="234" t="s">
        <v>165</v>
      </c>
      <c r="B133" s="341">
        <v>9516</v>
      </c>
    </row>
    <row r="134" spans="1:2">
      <c r="A134" s="234" t="s">
        <v>253</v>
      </c>
      <c r="B134" s="341">
        <v>8259</v>
      </c>
    </row>
    <row r="135" spans="1:2">
      <c r="A135" s="233" t="s">
        <v>254</v>
      </c>
      <c r="B135" s="341">
        <v>946</v>
      </c>
    </row>
    <row r="136" spans="1:2">
      <c r="A136" s="234" t="s">
        <v>165</v>
      </c>
      <c r="B136" s="341">
        <v>446</v>
      </c>
    </row>
    <row r="137" spans="1:2">
      <c r="A137" s="234" t="s">
        <v>166</v>
      </c>
      <c r="B137" s="341">
        <v>1</v>
      </c>
    </row>
    <row r="138" spans="1:2">
      <c r="A138" s="234" t="s">
        <v>255</v>
      </c>
      <c r="B138" s="341">
        <v>20</v>
      </c>
    </row>
    <row r="139" spans="1:2">
      <c r="A139" s="234" t="s">
        <v>256</v>
      </c>
      <c r="B139" s="341">
        <v>61</v>
      </c>
    </row>
    <row r="140" spans="1:2">
      <c r="A140" s="234" t="s">
        <v>257</v>
      </c>
      <c r="B140" s="341">
        <v>19</v>
      </c>
    </row>
    <row r="141" spans="1:2">
      <c r="A141" s="233" t="s">
        <v>258</v>
      </c>
      <c r="B141" s="341">
        <v>88</v>
      </c>
    </row>
    <row r="142" spans="1:2">
      <c r="A142" s="234" t="s">
        <v>259</v>
      </c>
      <c r="B142" s="341">
        <v>311</v>
      </c>
    </row>
    <row r="143" spans="1:2">
      <c r="A143" s="234" t="s">
        <v>260</v>
      </c>
      <c r="B143" s="341">
        <v>500</v>
      </c>
    </row>
    <row r="144" spans="1:2">
      <c r="A144" s="233" t="s">
        <v>261</v>
      </c>
      <c r="B144" s="341">
        <v>500</v>
      </c>
    </row>
    <row r="145" spans="1:2">
      <c r="A145" s="234" t="s">
        <v>262</v>
      </c>
      <c r="B145" s="341">
        <v>65</v>
      </c>
    </row>
    <row r="146" spans="1:2">
      <c r="A146" s="233" t="s">
        <v>165</v>
      </c>
      <c r="B146" s="341">
        <v>27</v>
      </c>
    </row>
    <row r="147" spans="1:2">
      <c r="A147" s="233" t="s">
        <v>263</v>
      </c>
      <c r="B147" s="341">
        <v>38</v>
      </c>
    </row>
    <row r="148" spans="1:2">
      <c r="A148" s="234" t="s">
        <v>264</v>
      </c>
      <c r="B148" s="341">
        <v>8086</v>
      </c>
    </row>
    <row r="149" spans="1:2">
      <c r="A149" s="234" t="s">
        <v>265</v>
      </c>
      <c r="B149" s="341">
        <v>8086</v>
      </c>
    </row>
    <row r="150" spans="1:2">
      <c r="A150" s="234" t="s">
        <v>266</v>
      </c>
      <c r="B150" s="341">
        <v>44224</v>
      </c>
    </row>
    <row r="151" spans="1:2">
      <c r="A151" s="233" t="s">
        <v>267</v>
      </c>
      <c r="B151" s="341">
        <v>1676</v>
      </c>
    </row>
    <row r="152" spans="1:2">
      <c r="A152" s="234" t="s">
        <v>165</v>
      </c>
      <c r="B152" s="341">
        <v>862</v>
      </c>
    </row>
    <row r="153" spans="1:2">
      <c r="A153" s="234" t="s">
        <v>166</v>
      </c>
      <c r="B153" s="341">
        <v>160</v>
      </c>
    </row>
    <row r="154" spans="1:2">
      <c r="A154" s="234" t="s">
        <v>268</v>
      </c>
      <c r="B154" s="341">
        <v>654</v>
      </c>
    </row>
    <row r="155" spans="1:2">
      <c r="A155" s="234" t="s">
        <v>269</v>
      </c>
      <c r="B155" s="341">
        <v>21132</v>
      </c>
    </row>
    <row r="156" spans="1:2">
      <c r="A156" s="234" t="s">
        <v>270</v>
      </c>
      <c r="B156" s="341">
        <v>2256</v>
      </c>
    </row>
    <row r="157" spans="1:2">
      <c r="A157" s="234" t="s">
        <v>271</v>
      </c>
      <c r="B157" s="341">
        <v>4585</v>
      </c>
    </row>
    <row r="158" spans="1:2">
      <c r="A158" s="233" t="s">
        <v>272</v>
      </c>
      <c r="B158" s="341">
        <v>2502</v>
      </c>
    </row>
    <row r="159" spans="1:2">
      <c r="A159" s="234" t="s">
        <v>273</v>
      </c>
      <c r="B159" s="341">
        <v>9495</v>
      </c>
    </row>
    <row r="160" spans="1:2">
      <c r="A160" s="234" t="s">
        <v>274</v>
      </c>
      <c r="B160" s="341">
        <v>613</v>
      </c>
    </row>
    <row r="161" spans="1:2">
      <c r="A161" s="234" t="s">
        <v>275</v>
      </c>
      <c r="B161" s="341">
        <v>1681</v>
      </c>
    </row>
    <row r="162" spans="1:2">
      <c r="A162" s="234" t="s">
        <v>276</v>
      </c>
      <c r="B162" s="341">
        <v>16274</v>
      </c>
    </row>
    <row r="163" spans="1:2">
      <c r="A163" s="233" t="s">
        <v>277</v>
      </c>
      <c r="B163" s="341">
        <v>959</v>
      </c>
    </row>
    <row r="164" spans="1:2">
      <c r="A164" s="234" t="s">
        <v>278</v>
      </c>
      <c r="B164" s="341">
        <v>15315</v>
      </c>
    </row>
    <row r="165" spans="1:2">
      <c r="A165" s="233" t="s">
        <v>279</v>
      </c>
      <c r="B165" s="341">
        <v>972</v>
      </c>
    </row>
    <row r="166" spans="1:2">
      <c r="A166" s="234" t="s">
        <v>280</v>
      </c>
      <c r="B166" s="341">
        <v>969</v>
      </c>
    </row>
    <row r="167" spans="1:2">
      <c r="A167" s="234" t="s">
        <v>281</v>
      </c>
      <c r="B167" s="341">
        <v>3</v>
      </c>
    </row>
    <row r="168" spans="1:2">
      <c r="A168" s="233" t="s">
        <v>282</v>
      </c>
      <c r="B168" s="341">
        <v>3963</v>
      </c>
    </row>
    <row r="169" spans="1:2">
      <c r="A169" s="234" t="s">
        <v>283</v>
      </c>
      <c r="B169" s="341">
        <v>3963</v>
      </c>
    </row>
    <row r="170" spans="1:2">
      <c r="A170" s="233" t="s">
        <v>284</v>
      </c>
      <c r="B170" s="341">
        <v>207</v>
      </c>
    </row>
    <row r="171" spans="1:2">
      <c r="A171" s="233" t="s">
        <v>285</v>
      </c>
      <c r="B171" s="341">
        <v>207</v>
      </c>
    </row>
    <row r="172" spans="1:2">
      <c r="A172" s="234" t="s">
        <v>286</v>
      </c>
      <c r="B172" s="341">
        <v>1266</v>
      </c>
    </row>
    <row r="173" spans="1:2">
      <c r="A173" s="234" t="s">
        <v>287</v>
      </c>
      <c r="B173" s="341">
        <v>429</v>
      </c>
    </row>
    <row r="174" spans="1:2">
      <c r="A174" s="234" t="s">
        <v>165</v>
      </c>
      <c r="B174" s="341">
        <v>159</v>
      </c>
    </row>
    <row r="175" spans="1:2">
      <c r="A175" s="233" t="s">
        <v>166</v>
      </c>
      <c r="B175" s="341">
        <v>174</v>
      </c>
    </row>
    <row r="176" spans="1:2">
      <c r="A176" s="234" t="s">
        <v>288</v>
      </c>
      <c r="B176" s="341">
        <v>96</v>
      </c>
    </row>
    <row r="177" spans="1:2">
      <c r="A177" s="233" t="s">
        <v>289</v>
      </c>
      <c r="B177" s="341">
        <v>282</v>
      </c>
    </row>
    <row r="178" spans="1:2">
      <c r="A178" s="234" t="s">
        <v>290</v>
      </c>
      <c r="B178" s="341">
        <v>282</v>
      </c>
    </row>
    <row r="179" spans="1:2">
      <c r="A179" s="233" t="s">
        <v>291</v>
      </c>
      <c r="B179" s="341">
        <v>56</v>
      </c>
    </row>
    <row r="180" spans="1:2">
      <c r="A180" s="234" t="s">
        <v>292</v>
      </c>
      <c r="B180" s="341">
        <v>56</v>
      </c>
    </row>
    <row r="181" spans="1:2">
      <c r="A181" s="234" t="s">
        <v>293</v>
      </c>
      <c r="B181" s="341">
        <v>163</v>
      </c>
    </row>
    <row r="182" spans="1:2">
      <c r="A182" s="233" t="s">
        <v>294</v>
      </c>
      <c r="B182" s="341">
        <v>113</v>
      </c>
    </row>
    <row r="183" spans="1:2">
      <c r="A183" s="234" t="s">
        <v>295</v>
      </c>
      <c r="B183" s="341">
        <v>50</v>
      </c>
    </row>
    <row r="184" spans="1:2">
      <c r="A184" s="233" t="s">
        <v>296</v>
      </c>
      <c r="B184" s="341">
        <v>336</v>
      </c>
    </row>
    <row r="185" spans="1:2">
      <c r="A185" s="233" t="s">
        <v>297</v>
      </c>
      <c r="B185" s="341">
        <v>336</v>
      </c>
    </row>
    <row r="186" spans="1:2">
      <c r="A186" s="234" t="s">
        <v>298</v>
      </c>
      <c r="B186" s="341">
        <v>19876</v>
      </c>
    </row>
    <row r="187" spans="1:2">
      <c r="A187" s="234" t="s">
        <v>299</v>
      </c>
      <c r="B187" s="341">
        <v>6098</v>
      </c>
    </row>
    <row r="188" spans="1:2">
      <c r="A188" s="234" t="s">
        <v>165</v>
      </c>
      <c r="B188" s="341">
        <v>674</v>
      </c>
    </row>
    <row r="189" spans="1:2">
      <c r="A189" s="234" t="s">
        <v>166</v>
      </c>
      <c r="B189" s="341">
        <v>4</v>
      </c>
    </row>
    <row r="190" spans="1:2">
      <c r="A190" s="234" t="s">
        <v>300</v>
      </c>
      <c r="B190" s="341">
        <v>338</v>
      </c>
    </row>
    <row r="191" spans="1:2">
      <c r="A191" s="234" t="s">
        <v>301</v>
      </c>
      <c r="B191" s="341">
        <v>240</v>
      </c>
    </row>
    <row r="192" spans="1:2">
      <c r="A192" s="234" t="s">
        <v>302</v>
      </c>
      <c r="B192" s="341">
        <v>421</v>
      </c>
    </row>
    <row r="193" spans="1:2">
      <c r="A193" s="234" t="s">
        <v>303</v>
      </c>
      <c r="B193" s="341">
        <v>5</v>
      </c>
    </row>
    <row r="194" spans="1:2">
      <c r="A194" s="234" t="s">
        <v>304</v>
      </c>
      <c r="B194" s="341">
        <v>1436</v>
      </c>
    </row>
    <row r="195" spans="1:2">
      <c r="A195" s="234" t="s">
        <v>305</v>
      </c>
      <c r="B195" s="341">
        <v>8</v>
      </c>
    </row>
    <row r="196" spans="1:2">
      <c r="A196" s="234" t="s">
        <v>306</v>
      </c>
      <c r="B196" s="341">
        <v>6</v>
      </c>
    </row>
    <row r="197" spans="1:2">
      <c r="A197" s="234" t="s">
        <v>307</v>
      </c>
      <c r="B197" s="341">
        <v>230</v>
      </c>
    </row>
    <row r="198" spans="1:2">
      <c r="A198" s="233" t="s">
        <v>308</v>
      </c>
      <c r="B198" s="341">
        <v>2736</v>
      </c>
    </row>
    <row r="199" spans="1:2">
      <c r="A199" s="234" t="s">
        <v>309</v>
      </c>
      <c r="B199" s="341">
        <v>500</v>
      </c>
    </row>
    <row r="200" spans="1:2">
      <c r="A200" s="234" t="s">
        <v>310</v>
      </c>
      <c r="B200" s="341">
        <v>500</v>
      </c>
    </row>
    <row r="201" spans="1:2">
      <c r="A201" s="233" t="s">
        <v>311</v>
      </c>
      <c r="B201" s="341">
        <v>7959</v>
      </c>
    </row>
    <row r="202" spans="1:2">
      <c r="A202" s="234" t="s">
        <v>312</v>
      </c>
      <c r="B202" s="341">
        <v>595</v>
      </c>
    </row>
    <row r="203" spans="1:2">
      <c r="A203" s="234" t="s">
        <v>313</v>
      </c>
      <c r="B203" s="341">
        <v>2050</v>
      </c>
    </row>
    <row r="204" spans="1:2">
      <c r="A204" s="234" t="s">
        <v>314</v>
      </c>
      <c r="B204" s="341">
        <v>5314</v>
      </c>
    </row>
    <row r="205" spans="1:2">
      <c r="A205" s="234" t="s">
        <v>315</v>
      </c>
      <c r="B205" s="341">
        <v>760</v>
      </c>
    </row>
    <row r="206" spans="1:2">
      <c r="A206" s="234" t="s">
        <v>316</v>
      </c>
      <c r="B206" s="341">
        <v>625</v>
      </c>
    </row>
    <row r="207" spans="1:2">
      <c r="A207" s="234" t="s">
        <v>317</v>
      </c>
      <c r="B207" s="341">
        <v>35</v>
      </c>
    </row>
    <row r="208" spans="1:2">
      <c r="A208" s="233" t="s">
        <v>318</v>
      </c>
      <c r="B208" s="341">
        <v>100</v>
      </c>
    </row>
    <row r="209" spans="1:2">
      <c r="A209" s="234" t="s">
        <v>319</v>
      </c>
      <c r="B209" s="341">
        <v>1581</v>
      </c>
    </row>
    <row r="210" spans="1:2">
      <c r="A210" s="234" t="s">
        <v>320</v>
      </c>
      <c r="B210" s="341">
        <v>458</v>
      </c>
    </row>
    <row r="211" spans="1:2">
      <c r="A211" s="233" t="s">
        <v>321</v>
      </c>
      <c r="B211" s="341">
        <v>846</v>
      </c>
    </row>
    <row r="212" spans="1:2">
      <c r="A212" s="234" t="s">
        <v>322</v>
      </c>
      <c r="B212" s="341">
        <v>277</v>
      </c>
    </row>
    <row r="213" spans="1:2">
      <c r="A213" s="234" t="s">
        <v>323</v>
      </c>
      <c r="B213" s="341">
        <v>2978</v>
      </c>
    </row>
    <row r="214" spans="1:2">
      <c r="A214" s="234" t="s">
        <v>324</v>
      </c>
      <c r="B214" s="341">
        <v>326</v>
      </c>
    </row>
    <row r="215" spans="1:2">
      <c r="A215" s="233" t="s">
        <v>325</v>
      </c>
      <c r="B215" s="341">
        <v>2652</v>
      </c>
    </row>
    <row r="216" spans="1:2">
      <c r="A216" s="234" t="s">
        <v>326</v>
      </c>
      <c r="B216" s="341">
        <v>45647</v>
      </c>
    </row>
    <row r="217" spans="1:2">
      <c r="A217" s="234" t="s">
        <v>327</v>
      </c>
      <c r="B217" s="341">
        <v>1451</v>
      </c>
    </row>
    <row r="218" spans="1:2">
      <c r="A218" s="233" t="s">
        <v>165</v>
      </c>
      <c r="B218" s="341">
        <v>1267</v>
      </c>
    </row>
    <row r="219" spans="1:2">
      <c r="A219" s="233" t="s">
        <v>166</v>
      </c>
      <c r="B219" s="341">
        <v>24</v>
      </c>
    </row>
    <row r="220" spans="1:2">
      <c r="A220" s="234" t="s">
        <v>328</v>
      </c>
      <c r="B220" s="341">
        <v>60</v>
      </c>
    </row>
    <row r="221" spans="1:2">
      <c r="A221" s="234" t="s">
        <v>329</v>
      </c>
      <c r="B221" s="341">
        <v>100</v>
      </c>
    </row>
    <row r="222" spans="1:2">
      <c r="A222" s="234" t="s">
        <v>330</v>
      </c>
      <c r="B222" s="341">
        <v>514</v>
      </c>
    </row>
    <row r="223" spans="1:2">
      <c r="A223" s="234" t="s">
        <v>165</v>
      </c>
      <c r="B223" s="341">
        <v>326</v>
      </c>
    </row>
    <row r="224" spans="1:2">
      <c r="A224" s="233" t="s">
        <v>331</v>
      </c>
      <c r="B224" s="341">
        <v>188</v>
      </c>
    </row>
    <row r="225" spans="1:2">
      <c r="A225" s="234" t="s">
        <v>332</v>
      </c>
      <c r="B225" s="341">
        <v>29607</v>
      </c>
    </row>
    <row r="226" spans="1:2">
      <c r="A226" s="234" t="s">
        <v>333</v>
      </c>
      <c r="B226" s="341">
        <v>110</v>
      </c>
    </row>
    <row r="227" spans="1:2">
      <c r="A227" s="234" t="s">
        <v>334</v>
      </c>
      <c r="B227" s="341">
        <v>454</v>
      </c>
    </row>
    <row r="228" spans="1:2">
      <c r="A228" s="233" t="s">
        <v>335</v>
      </c>
      <c r="B228" s="341">
        <v>656</v>
      </c>
    </row>
    <row r="229" spans="1:2">
      <c r="A229" s="234" t="s">
        <v>336</v>
      </c>
      <c r="B229" s="341">
        <v>10006</v>
      </c>
    </row>
    <row r="230" spans="1:2">
      <c r="A230" s="234" t="s">
        <v>337</v>
      </c>
      <c r="B230" s="341">
        <v>1386</v>
      </c>
    </row>
    <row r="231" spans="1:2">
      <c r="A231" s="234" t="s">
        <v>338</v>
      </c>
      <c r="B231" s="341">
        <v>16929</v>
      </c>
    </row>
    <row r="232" spans="1:2">
      <c r="A232" s="234" t="s">
        <v>339</v>
      </c>
      <c r="B232" s="341">
        <v>66</v>
      </c>
    </row>
    <row r="233" spans="1:2">
      <c r="A233" s="234" t="s">
        <v>340</v>
      </c>
      <c r="B233" s="341">
        <v>1865</v>
      </c>
    </row>
    <row r="234" spans="1:2">
      <c r="A234" s="234" t="s">
        <v>341</v>
      </c>
      <c r="B234" s="341">
        <v>257</v>
      </c>
    </row>
    <row r="235" spans="1:2">
      <c r="A235" s="234" t="s">
        <v>342</v>
      </c>
      <c r="B235" s="341">
        <v>192</v>
      </c>
    </row>
    <row r="236" spans="1:2">
      <c r="A236" s="233" t="s">
        <v>343</v>
      </c>
      <c r="B236" s="341">
        <v>86</v>
      </c>
    </row>
    <row r="237" spans="1:2">
      <c r="A237" s="234" t="s">
        <v>344</v>
      </c>
      <c r="B237" s="341">
        <v>510</v>
      </c>
    </row>
    <row r="238" spans="1:2">
      <c r="A238" s="234" t="s">
        <v>345</v>
      </c>
      <c r="B238" s="341">
        <v>1</v>
      </c>
    </row>
    <row r="239" spans="1:2">
      <c r="A239" s="234" t="s">
        <v>346</v>
      </c>
      <c r="B239" s="341">
        <v>819</v>
      </c>
    </row>
    <row r="240" spans="1:2">
      <c r="A240" s="234" t="s">
        <v>347</v>
      </c>
      <c r="B240" s="341">
        <v>1368</v>
      </c>
    </row>
    <row r="241" spans="1:2">
      <c r="A241" s="233" t="s">
        <v>348</v>
      </c>
      <c r="B241" s="341">
        <v>1276</v>
      </c>
    </row>
    <row r="242" spans="1:2">
      <c r="A242" s="234" t="s">
        <v>349</v>
      </c>
      <c r="B242" s="341">
        <v>70</v>
      </c>
    </row>
    <row r="243" spans="1:2">
      <c r="A243" s="234" t="s">
        <v>350</v>
      </c>
      <c r="B243" s="341">
        <v>22</v>
      </c>
    </row>
    <row r="244" spans="1:2">
      <c r="A244" s="234" t="s">
        <v>351</v>
      </c>
      <c r="B244" s="341">
        <v>1992</v>
      </c>
    </row>
    <row r="245" spans="1:2">
      <c r="A245" s="233" t="s">
        <v>352</v>
      </c>
      <c r="B245" s="341">
        <v>902</v>
      </c>
    </row>
    <row r="246" spans="1:2">
      <c r="A246" s="234" t="s">
        <v>353</v>
      </c>
      <c r="B246" s="341">
        <v>376</v>
      </c>
    </row>
    <row r="247" spans="1:2">
      <c r="A247" s="234" t="s">
        <v>354</v>
      </c>
      <c r="B247" s="341">
        <v>60</v>
      </c>
    </row>
    <row r="248" spans="1:2">
      <c r="A248" s="234" t="s">
        <v>355</v>
      </c>
      <c r="B248" s="341">
        <v>20</v>
      </c>
    </row>
    <row r="249" spans="1:2">
      <c r="A249" s="234" t="s">
        <v>356</v>
      </c>
      <c r="B249" s="341">
        <v>634</v>
      </c>
    </row>
    <row r="250" spans="1:2">
      <c r="A250" s="234" t="s">
        <v>357</v>
      </c>
      <c r="B250" s="341">
        <v>604</v>
      </c>
    </row>
    <row r="251" spans="1:2">
      <c r="A251" s="233" t="s">
        <v>358</v>
      </c>
      <c r="B251" s="341">
        <v>236</v>
      </c>
    </row>
    <row r="252" spans="1:2">
      <c r="A252" s="234" t="s">
        <v>359</v>
      </c>
      <c r="B252" s="341">
        <v>307</v>
      </c>
    </row>
    <row r="253" spans="1:2">
      <c r="A253" s="234" t="s">
        <v>360</v>
      </c>
      <c r="B253" s="341">
        <v>61</v>
      </c>
    </row>
    <row r="254" spans="1:2">
      <c r="A254" s="234" t="s">
        <v>361</v>
      </c>
      <c r="B254" s="341">
        <v>821</v>
      </c>
    </row>
    <row r="255" spans="1:2">
      <c r="A255" s="233" t="s">
        <v>165</v>
      </c>
      <c r="B255" s="341">
        <v>188</v>
      </c>
    </row>
    <row r="256" spans="1:2">
      <c r="A256" s="234" t="s">
        <v>362</v>
      </c>
      <c r="B256" s="341">
        <v>27</v>
      </c>
    </row>
    <row r="257" spans="1:2">
      <c r="A257" s="234" t="s">
        <v>363</v>
      </c>
      <c r="B257" s="341">
        <v>606</v>
      </c>
    </row>
    <row r="258" spans="1:2">
      <c r="A258" s="234" t="s">
        <v>364</v>
      </c>
      <c r="B258" s="341">
        <v>63</v>
      </c>
    </row>
    <row r="259" spans="1:2">
      <c r="A259" s="233" t="s">
        <v>165</v>
      </c>
      <c r="B259" s="341">
        <v>63</v>
      </c>
    </row>
    <row r="260" spans="1:2">
      <c r="A260" s="234" t="s">
        <v>365</v>
      </c>
      <c r="B260" s="341">
        <v>1</v>
      </c>
    </row>
    <row r="261" spans="1:2">
      <c r="A261" s="233" t="s">
        <v>366</v>
      </c>
      <c r="B261" s="341">
        <v>1</v>
      </c>
    </row>
    <row r="262" spans="1:2">
      <c r="A262" s="234" t="s">
        <v>367</v>
      </c>
      <c r="B262" s="341">
        <v>396</v>
      </c>
    </row>
    <row r="263" spans="1:2">
      <c r="A263" s="234" t="s">
        <v>165</v>
      </c>
      <c r="B263" s="341">
        <v>176</v>
      </c>
    </row>
    <row r="264" spans="1:2">
      <c r="A264" s="233" t="s">
        <v>368</v>
      </c>
      <c r="B264" s="341">
        <v>76</v>
      </c>
    </row>
    <row r="265" spans="1:2">
      <c r="A265" s="234" t="s">
        <v>369</v>
      </c>
      <c r="B265" s="341">
        <v>144</v>
      </c>
    </row>
    <row r="266" spans="1:2">
      <c r="A266" s="233" t="s">
        <v>370</v>
      </c>
      <c r="B266" s="341">
        <v>6965</v>
      </c>
    </row>
    <row r="267" spans="1:2">
      <c r="A267" s="234" t="s">
        <v>371</v>
      </c>
      <c r="B267" s="341">
        <v>6965</v>
      </c>
    </row>
    <row r="268" spans="1:2">
      <c r="A268" s="234" t="s">
        <v>372</v>
      </c>
      <c r="B268" s="341">
        <v>27897</v>
      </c>
    </row>
    <row r="269" spans="1:2">
      <c r="A269" s="234" t="s">
        <v>373</v>
      </c>
      <c r="B269" s="341">
        <v>1140</v>
      </c>
    </row>
    <row r="270" spans="1:2">
      <c r="A270" s="233" t="s">
        <v>165</v>
      </c>
      <c r="B270" s="341">
        <v>1018</v>
      </c>
    </row>
    <row r="271" spans="1:2">
      <c r="A271" s="234" t="s">
        <v>374</v>
      </c>
      <c r="B271" s="341">
        <v>122</v>
      </c>
    </row>
    <row r="272" spans="1:2">
      <c r="A272" s="234" t="s">
        <v>375</v>
      </c>
      <c r="B272" s="341">
        <v>7278</v>
      </c>
    </row>
    <row r="273" spans="1:2">
      <c r="A273" s="233" t="s">
        <v>376</v>
      </c>
      <c r="B273" s="341">
        <v>4866</v>
      </c>
    </row>
    <row r="274" spans="1:2">
      <c r="A274" s="234" t="s">
        <v>377</v>
      </c>
      <c r="B274" s="341">
        <v>1350</v>
      </c>
    </row>
    <row r="275" spans="1:2">
      <c r="A275" s="233" t="s">
        <v>378</v>
      </c>
      <c r="B275" s="341">
        <v>75</v>
      </c>
    </row>
    <row r="276" spans="1:2">
      <c r="A276" s="233" t="s">
        <v>379</v>
      </c>
      <c r="B276" s="341">
        <v>417</v>
      </c>
    </row>
    <row r="277" spans="1:2">
      <c r="A277" s="234" t="s">
        <v>380</v>
      </c>
      <c r="B277" s="341">
        <v>570</v>
      </c>
    </row>
    <row r="278" spans="1:2">
      <c r="A278" s="234" t="s">
        <v>381</v>
      </c>
      <c r="B278" s="341">
        <v>6862</v>
      </c>
    </row>
    <row r="279" spans="1:2">
      <c r="A279" s="234" t="s">
        <v>382</v>
      </c>
      <c r="B279" s="341">
        <v>1679</v>
      </c>
    </row>
    <row r="280" spans="1:2">
      <c r="A280" s="233" t="s">
        <v>383</v>
      </c>
      <c r="B280" s="341">
        <v>235</v>
      </c>
    </row>
    <row r="281" spans="1:2">
      <c r="A281" s="234" t="s">
        <v>384</v>
      </c>
      <c r="B281" s="341">
        <v>547</v>
      </c>
    </row>
    <row r="282" spans="1:2">
      <c r="A282" s="234" t="s">
        <v>385</v>
      </c>
      <c r="B282" s="341">
        <v>515</v>
      </c>
    </row>
    <row r="283" spans="1:2">
      <c r="A283" s="234" t="s">
        <v>386</v>
      </c>
      <c r="B283" s="341">
        <v>606</v>
      </c>
    </row>
    <row r="284" spans="1:2">
      <c r="A284" s="234" t="s">
        <v>387</v>
      </c>
      <c r="B284" s="341">
        <v>1190</v>
      </c>
    </row>
    <row r="285" spans="1:2">
      <c r="A285" s="234" t="s">
        <v>388</v>
      </c>
      <c r="B285" s="341">
        <v>2090</v>
      </c>
    </row>
    <row r="286" spans="1:2">
      <c r="A286" s="233" t="s">
        <v>389</v>
      </c>
      <c r="B286" s="341">
        <v>228</v>
      </c>
    </row>
    <row r="287" spans="1:2">
      <c r="A287" s="234" t="s">
        <v>390</v>
      </c>
      <c r="B287" s="341">
        <v>22</v>
      </c>
    </row>
    <row r="288" spans="1:2">
      <c r="A288" s="234" t="s">
        <v>391</v>
      </c>
      <c r="B288" s="341">
        <v>206</v>
      </c>
    </row>
    <row r="289" spans="1:2">
      <c r="A289" s="234" t="s">
        <v>392</v>
      </c>
      <c r="B289" s="341">
        <v>156</v>
      </c>
    </row>
    <row r="290" spans="1:2">
      <c r="A290" s="234" t="s">
        <v>393</v>
      </c>
      <c r="B290" s="341">
        <v>118</v>
      </c>
    </row>
    <row r="291" spans="1:2">
      <c r="A291" s="234" t="s">
        <v>394</v>
      </c>
      <c r="B291" s="341">
        <v>38</v>
      </c>
    </row>
    <row r="292" spans="1:2">
      <c r="A292" s="234" t="s">
        <v>395</v>
      </c>
      <c r="B292" s="341">
        <v>5642</v>
      </c>
    </row>
    <row r="293" spans="1:2">
      <c r="A293" s="234" t="s">
        <v>396</v>
      </c>
      <c r="B293" s="341">
        <v>29</v>
      </c>
    </row>
    <row r="294" spans="1:2">
      <c r="A294" s="234" t="s">
        <v>397</v>
      </c>
      <c r="B294" s="341">
        <v>477</v>
      </c>
    </row>
    <row r="295" spans="1:2">
      <c r="A295" s="233" t="s">
        <v>398</v>
      </c>
      <c r="B295" s="341">
        <v>5136</v>
      </c>
    </row>
    <row r="296" spans="1:2">
      <c r="A296" s="234" t="s">
        <v>399</v>
      </c>
      <c r="B296" s="341">
        <v>13</v>
      </c>
    </row>
    <row r="297" spans="1:2">
      <c r="A297" s="233" t="s">
        <v>400</v>
      </c>
      <c r="B297" s="341">
        <v>13</v>
      </c>
    </row>
    <row r="298" spans="1:2">
      <c r="A298" s="234" t="s">
        <v>401</v>
      </c>
      <c r="B298" s="341">
        <v>909</v>
      </c>
    </row>
    <row r="299" spans="1:2">
      <c r="A299" s="234" t="s">
        <v>165</v>
      </c>
      <c r="B299" s="341">
        <v>155</v>
      </c>
    </row>
    <row r="300" spans="1:2">
      <c r="A300" s="233" t="s">
        <v>166</v>
      </c>
      <c r="B300" s="341">
        <v>10</v>
      </c>
    </row>
    <row r="301" spans="1:2">
      <c r="A301" s="234" t="s">
        <v>402</v>
      </c>
      <c r="B301" s="341">
        <v>675</v>
      </c>
    </row>
    <row r="302" spans="1:2">
      <c r="A302" s="234" t="s">
        <v>403</v>
      </c>
      <c r="B302" s="341">
        <v>69</v>
      </c>
    </row>
    <row r="303" spans="1:2">
      <c r="A303" s="234" t="s">
        <v>404</v>
      </c>
      <c r="B303" s="341">
        <v>4</v>
      </c>
    </row>
    <row r="304" spans="1:2">
      <c r="A304" s="233" t="s">
        <v>405</v>
      </c>
      <c r="B304" s="341">
        <v>4</v>
      </c>
    </row>
    <row r="305" spans="1:2">
      <c r="A305" s="234" t="s">
        <v>406</v>
      </c>
      <c r="B305" s="341">
        <v>5665</v>
      </c>
    </row>
    <row r="306" spans="1:2">
      <c r="A306" s="233" t="s">
        <v>407</v>
      </c>
      <c r="B306" s="341">
        <v>5665</v>
      </c>
    </row>
    <row r="307" spans="1:2">
      <c r="A307" s="234" t="s">
        <v>408</v>
      </c>
      <c r="B307" s="341">
        <v>6988</v>
      </c>
    </row>
    <row r="308" spans="1:2">
      <c r="A308" s="234" t="s">
        <v>409</v>
      </c>
      <c r="B308" s="341">
        <v>562</v>
      </c>
    </row>
    <row r="309" spans="1:2">
      <c r="A309" s="234" t="s">
        <v>165</v>
      </c>
      <c r="B309" s="341">
        <v>305</v>
      </c>
    </row>
    <row r="310" spans="1:2">
      <c r="A310" s="234" t="s">
        <v>166</v>
      </c>
      <c r="B310" s="341">
        <v>30</v>
      </c>
    </row>
    <row r="311" spans="1:2">
      <c r="A311" s="233" t="s">
        <v>410</v>
      </c>
      <c r="B311" s="341">
        <v>227</v>
      </c>
    </row>
    <row r="312" spans="1:2">
      <c r="A312" s="234" t="s">
        <v>411</v>
      </c>
      <c r="B312" s="341">
        <v>537</v>
      </c>
    </row>
    <row r="313" spans="1:2">
      <c r="A313" s="233" t="s">
        <v>412</v>
      </c>
      <c r="B313" s="341">
        <v>537</v>
      </c>
    </row>
    <row r="314" spans="1:2">
      <c r="A314" s="234" t="s">
        <v>413</v>
      </c>
      <c r="B314" s="341">
        <v>2936</v>
      </c>
    </row>
    <row r="315" spans="1:2">
      <c r="A315" s="233" t="s">
        <v>414</v>
      </c>
      <c r="B315" s="341">
        <v>2286</v>
      </c>
    </row>
    <row r="316" spans="1:2">
      <c r="A316" s="233" t="s">
        <v>415</v>
      </c>
      <c r="B316" s="341">
        <v>150</v>
      </c>
    </row>
    <row r="317" spans="1:2">
      <c r="A317" s="234" t="s">
        <v>416</v>
      </c>
      <c r="B317" s="341">
        <v>500</v>
      </c>
    </row>
    <row r="318" spans="1:2">
      <c r="A318" s="234" t="s">
        <v>417</v>
      </c>
      <c r="B318" s="341">
        <v>263</v>
      </c>
    </row>
    <row r="319" spans="1:2">
      <c r="A319" s="234" t="s">
        <v>418</v>
      </c>
      <c r="B319" s="341">
        <v>53</v>
      </c>
    </row>
    <row r="320" spans="1:2">
      <c r="A320" s="233" t="s">
        <v>419</v>
      </c>
      <c r="B320" s="341">
        <v>210</v>
      </c>
    </row>
    <row r="321" spans="1:2">
      <c r="A321" s="234" t="s">
        <v>420</v>
      </c>
      <c r="B321" s="341">
        <v>570</v>
      </c>
    </row>
    <row r="322" spans="1:2">
      <c r="A322" s="233" t="s">
        <v>421</v>
      </c>
      <c r="B322" s="341">
        <v>70</v>
      </c>
    </row>
    <row r="323" spans="1:2">
      <c r="A323" s="234" t="s">
        <v>422</v>
      </c>
      <c r="B323" s="341">
        <v>500</v>
      </c>
    </row>
    <row r="324" spans="1:2">
      <c r="A324" s="234" t="s">
        <v>423</v>
      </c>
      <c r="B324" s="341">
        <v>30</v>
      </c>
    </row>
    <row r="325" spans="1:2">
      <c r="A325" s="233" t="s">
        <v>424</v>
      </c>
      <c r="B325" s="341">
        <v>30</v>
      </c>
    </row>
    <row r="326" spans="1:2">
      <c r="A326" s="234" t="s">
        <v>425</v>
      </c>
      <c r="B326" s="341">
        <v>2090</v>
      </c>
    </row>
    <row r="327" spans="1:2">
      <c r="A327" s="233" t="s">
        <v>426</v>
      </c>
      <c r="B327" s="341">
        <v>2090</v>
      </c>
    </row>
    <row r="328" spans="1:2">
      <c r="A328" s="234" t="s">
        <v>427</v>
      </c>
      <c r="B328" s="341">
        <v>50166</v>
      </c>
    </row>
    <row r="329" spans="1:2">
      <c r="A329" s="233" t="s">
        <v>428</v>
      </c>
      <c r="B329" s="341">
        <v>7166</v>
      </c>
    </row>
    <row r="330" spans="1:2">
      <c r="A330" s="233" t="s">
        <v>165</v>
      </c>
      <c r="B330" s="341">
        <v>891</v>
      </c>
    </row>
    <row r="331" spans="1:2">
      <c r="A331" s="234" t="s">
        <v>429</v>
      </c>
      <c r="B331" s="341">
        <v>923</v>
      </c>
    </row>
    <row r="332" spans="1:2">
      <c r="A332" s="234" t="s">
        <v>430</v>
      </c>
      <c r="B332" s="341">
        <v>1213</v>
      </c>
    </row>
    <row r="333" spans="1:2">
      <c r="A333" s="234" t="s">
        <v>431</v>
      </c>
      <c r="B333" s="341">
        <v>4139</v>
      </c>
    </row>
    <row r="334" spans="1:2">
      <c r="A334" s="234" t="s">
        <v>432</v>
      </c>
      <c r="B334" s="341">
        <v>641</v>
      </c>
    </row>
    <row r="335" spans="1:2">
      <c r="A335" s="234" t="s">
        <v>433</v>
      </c>
      <c r="B335" s="341">
        <v>641</v>
      </c>
    </row>
    <row r="336" spans="1:2">
      <c r="A336" s="234" t="s">
        <v>434</v>
      </c>
      <c r="B336" s="341">
        <v>4000</v>
      </c>
    </row>
    <row r="337" spans="1:2">
      <c r="A337" s="233" t="s">
        <v>435</v>
      </c>
      <c r="B337" s="341">
        <v>4000</v>
      </c>
    </row>
    <row r="338" spans="1:2">
      <c r="A338" s="234" t="s">
        <v>436</v>
      </c>
      <c r="B338" s="341">
        <v>38359</v>
      </c>
    </row>
    <row r="339" spans="1:2">
      <c r="A339" s="233" t="s">
        <v>437</v>
      </c>
      <c r="B339" s="341">
        <v>38359</v>
      </c>
    </row>
    <row r="340" spans="1:2">
      <c r="A340" s="234" t="s">
        <v>438</v>
      </c>
      <c r="B340" s="341">
        <v>16155</v>
      </c>
    </row>
    <row r="341" spans="1:2">
      <c r="A341" s="233" t="s">
        <v>439</v>
      </c>
      <c r="B341" s="341">
        <v>8703</v>
      </c>
    </row>
    <row r="342" spans="1:2">
      <c r="A342" s="233" t="s">
        <v>165</v>
      </c>
      <c r="B342" s="341">
        <v>762</v>
      </c>
    </row>
    <row r="343" spans="1:2">
      <c r="A343" s="234" t="s">
        <v>177</v>
      </c>
      <c r="B343" s="341">
        <v>2431</v>
      </c>
    </row>
    <row r="344" spans="1:2">
      <c r="A344" s="234" t="s">
        <v>440</v>
      </c>
      <c r="B344" s="341">
        <v>189</v>
      </c>
    </row>
    <row r="345" spans="1:2">
      <c r="A345" s="234" t="s">
        <v>441</v>
      </c>
      <c r="B345" s="341">
        <v>769</v>
      </c>
    </row>
    <row r="346" spans="1:2">
      <c r="A346" s="234" t="s">
        <v>442</v>
      </c>
      <c r="B346" s="341">
        <v>112</v>
      </c>
    </row>
    <row r="347" spans="1:2">
      <c r="A347" s="234" t="s">
        <v>443</v>
      </c>
      <c r="B347" s="341">
        <v>8</v>
      </c>
    </row>
    <row r="348" spans="1:2">
      <c r="A348" s="234" t="s">
        <v>444</v>
      </c>
      <c r="B348" s="341">
        <v>818</v>
      </c>
    </row>
    <row r="349" spans="1:2">
      <c r="A349" s="234" t="s">
        <v>445</v>
      </c>
      <c r="B349" s="341">
        <v>60</v>
      </c>
    </row>
    <row r="350" spans="1:2">
      <c r="A350" s="234" t="s">
        <v>446</v>
      </c>
      <c r="B350" s="341">
        <v>300</v>
      </c>
    </row>
    <row r="351" spans="1:2">
      <c r="A351" s="234" t="s">
        <v>447</v>
      </c>
      <c r="B351" s="341">
        <v>44</v>
      </c>
    </row>
    <row r="352" spans="1:2">
      <c r="A352" s="234" t="s">
        <v>448</v>
      </c>
      <c r="B352" s="341">
        <v>623</v>
      </c>
    </row>
    <row r="353" spans="1:2">
      <c r="A353" s="234" t="s">
        <v>449</v>
      </c>
      <c r="B353" s="341">
        <v>2587</v>
      </c>
    </row>
    <row r="354" spans="1:2">
      <c r="A354" s="234" t="s">
        <v>450</v>
      </c>
      <c r="B354" s="341">
        <v>3335</v>
      </c>
    </row>
    <row r="355" spans="1:2">
      <c r="A355" s="234" t="s">
        <v>165</v>
      </c>
      <c r="B355" s="341">
        <v>852</v>
      </c>
    </row>
    <row r="356" spans="1:2">
      <c r="A356" s="234" t="s">
        <v>451</v>
      </c>
      <c r="B356" s="341">
        <v>940</v>
      </c>
    </row>
    <row r="357" spans="1:2">
      <c r="A357" s="233" t="s">
        <v>452</v>
      </c>
      <c r="B357" s="341">
        <v>5</v>
      </c>
    </row>
    <row r="358" spans="1:2">
      <c r="A358" s="234" t="s">
        <v>453</v>
      </c>
      <c r="B358" s="341">
        <v>122</v>
      </c>
    </row>
    <row r="359" spans="1:2">
      <c r="A359" s="234" t="s">
        <v>454</v>
      </c>
      <c r="B359" s="341">
        <v>314</v>
      </c>
    </row>
    <row r="360" spans="1:2">
      <c r="A360" s="234" t="s">
        <v>455</v>
      </c>
      <c r="B360" s="341">
        <v>179</v>
      </c>
    </row>
    <row r="361" spans="1:2">
      <c r="A361" s="234" t="s">
        <v>456</v>
      </c>
      <c r="B361" s="341">
        <v>205</v>
      </c>
    </row>
    <row r="362" spans="1:2">
      <c r="A362" s="234" t="s">
        <v>457</v>
      </c>
      <c r="B362" s="341">
        <v>110</v>
      </c>
    </row>
    <row r="363" spans="1:2">
      <c r="A363" s="234" t="s">
        <v>458</v>
      </c>
      <c r="B363" s="341">
        <v>150</v>
      </c>
    </row>
    <row r="364" spans="1:2">
      <c r="A364" s="234" t="s">
        <v>459</v>
      </c>
      <c r="B364" s="341">
        <v>458</v>
      </c>
    </row>
    <row r="365" spans="1:2">
      <c r="A365" s="234" t="s">
        <v>460</v>
      </c>
      <c r="B365" s="341">
        <v>2069</v>
      </c>
    </row>
    <row r="366" spans="1:2">
      <c r="A366" s="234" t="s">
        <v>165</v>
      </c>
      <c r="B366" s="341">
        <v>687</v>
      </c>
    </row>
    <row r="367" spans="1:2">
      <c r="A367" s="234" t="s">
        <v>461</v>
      </c>
      <c r="B367" s="341">
        <v>135</v>
      </c>
    </row>
    <row r="368" spans="1:2">
      <c r="A368" s="234" t="s">
        <v>462</v>
      </c>
      <c r="B368" s="341">
        <v>67</v>
      </c>
    </row>
    <row r="369" spans="1:2">
      <c r="A369" s="233" t="s">
        <v>463</v>
      </c>
      <c r="B369" s="341">
        <v>235</v>
      </c>
    </row>
    <row r="370" spans="1:2">
      <c r="A370" s="234" t="s">
        <v>464</v>
      </c>
      <c r="B370" s="341">
        <v>85</v>
      </c>
    </row>
    <row r="371" spans="1:2">
      <c r="A371" s="234" t="s">
        <v>465</v>
      </c>
      <c r="B371" s="341">
        <v>570</v>
      </c>
    </row>
    <row r="372" spans="1:2">
      <c r="A372" s="234" t="s">
        <v>466</v>
      </c>
      <c r="B372" s="341">
        <v>100</v>
      </c>
    </row>
    <row r="373" spans="1:2">
      <c r="A373" s="234" t="s">
        <v>467</v>
      </c>
      <c r="B373" s="341">
        <v>110</v>
      </c>
    </row>
    <row r="374" spans="1:2">
      <c r="A374" s="234" t="s">
        <v>468</v>
      </c>
      <c r="B374" s="341">
        <v>10</v>
      </c>
    </row>
    <row r="375" spans="1:2">
      <c r="A375" s="234" t="s">
        <v>469</v>
      </c>
      <c r="B375" s="341">
        <v>70</v>
      </c>
    </row>
    <row r="376" spans="1:2">
      <c r="A376" s="234" t="s">
        <v>470</v>
      </c>
      <c r="B376" s="341">
        <v>1897</v>
      </c>
    </row>
    <row r="377" spans="1:2">
      <c r="A377" s="234" t="s">
        <v>165</v>
      </c>
      <c r="B377" s="341">
        <v>684</v>
      </c>
    </row>
    <row r="378" spans="1:2">
      <c r="A378" s="233" t="s">
        <v>471</v>
      </c>
      <c r="B378" s="341">
        <v>1213</v>
      </c>
    </row>
    <row r="379" spans="1:2">
      <c r="A379" s="234" t="s">
        <v>472</v>
      </c>
      <c r="B379" s="341">
        <v>121</v>
      </c>
    </row>
    <row r="380" spans="1:2">
      <c r="A380" s="234" t="s">
        <v>473</v>
      </c>
      <c r="B380" s="341">
        <v>80</v>
      </c>
    </row>
    <row r="381" spans="1:2">
      <c r="A381" s="233" t="s">
        <v>474</v>
      </c>
      <c r="B381" s="341">
        <v>41</v>
      </c>
    </row>
    <row r="382" spans="1:2">
      <c r="A382" s="234" t="s">
        <v>475</v>
      </c>
      <c r="B382" s="341">
        <v>30</v>
      </c>
    </row>
    <row r="383" spans="1:2">
      <c r="A383" s="234" t="s">
        <v>476</v>
      </c>
      <c r="B383" s="341">
        <v>30</v>
      </c>
    </row>
    <row r="384" spans="1:2">
      <c r="A384" s="233" t="s">
        <v>477</v>
      </c>
      <c r="B384" s="341">
        <v>45964</v>
      </c>
    </row>
    <row r="385" spans="1:2">
      <c r="A385" s="234" t="s">
        <v>478</v>
      </c>
      <c r="B385" s="341">
        <v>38329</v>
      </c>
    </row>
    <row r="386" spans="1:2">
      <c r="A386" s="234" t="s">
        <v>165</v>
      </c>
      <c r="B386" s="341">
        <v>400</v>
      </c>
    </row>
    <row r="387" spans="1:2">
      <c r="A387" s="234" t="s">
        <v>479</v>
      </c>
      <c r="B387" s="341">
        <v>11767</v>
      </c>
    </row>
    <row r="388" spans="1:2">
      <c r="A388" s="233" t="s">
        <v>480</v>
      </c>
      <c r="B388" s="341">
        <v>14423</v>
      </c>
    </row>
    <row r="389" spans="1:2">
      <c r="A389" s="234" t="s">
        <v>481</v>
      </c>
      <c r="B389" s="341">
        <v>428</v>
      </c>
    </row>
    <row r="390" spans="1:2">
      <c r="A390" s="233" t="s">
        <v>482</v>
      </c>
      <c r="B390" s="341">
        <v>188</v>
      </c>
    </row>
    <row r="391" spans="1:2">
      <c r="A391" s="233" t="s">
        <v>483</v>
      </c>
      <c r="B391" s="341">
        <v>245</v>
      </c>
    </row>
    <row r="392" spans="1:2">
      <c r="A392" s="234" t="s">
        <v>484</v>
      </c>
      <c r="B392" s="341">
        <v>10878</v>
      </c>
    </row>
    <row r="393" spans="1:2">
      <c r="A393" s="234" t="s">
        <v>485</v>
      </c>
      <c r="B393" s="341">
        <v>2260</v>
      </c>
    </row>
    <row r="394" spans="1:2">
      <c r="A394" s="234" t="s">
        <v>486</v>
      </c>
      <c r="B394" s="341">
        <v>2260</v>
      </c>
    </row>
    <row r="395" spans="1:2">
      <c r="A395" s="234" t="s">
        <v>487</v>
      </c>
      <c r="B395" s="341">
        <v>400</v>
      </c>
    </row>
    <row r="396" spans="1:2">
      <c r="A396" s="234" t="s">
        <v>488</v>
      </c>
      <c r="B396" s="341">
        <v>400</v>
      </c>
    </row>
    <row r="397" spans="1:2">
      <c r="A397" s="234" t="s">
        <v>489</v>
      </c>
      <c r="B397" s="341">
        <v>11</v>
      </c>
    </row>
    <row r="398" spans="1:2">
      <c r="A398" s="234" t="s">
        <v>490</v>
      </c>
      <c r="B398" s="341">
        <v>11</v>
      </c>
    </row>
    <row r="399" spans="1:2">
      <c r="A399" s="233" t="s">
        <v>491</v>
      </c>
      <c r="B399" s="341">
        <v>3749</v>
      </c>
    </row>
    <row r="400" spans="1:2">
      <c r="A400" s="234" t="s">
        <v>492</v>
      </c>
      <c r="B400" s="341">
        <v>3749</v>
      </c>
    </row>
    <row r="401" spans="1:2">
      <c r="A401" s="233" t="s">
        <v>493</v>
      </c>
      <c r="B401" s="341">
        <v>1215</v>
      </c>
    </row>
    <row r="402" spans="1:2">
      <c r="A402" s="234" t="s">
        <v>494</v>
      </c>
      <c r="B402" s="341">
        <v>1215</v>
      </c>
    </row>
    <row r="403" spans="1:2">
      <c r="A403" s="234" t="s">
        <v>495</v>
      </c>
      <c r="B403" s="341">
        <v>2015</v>
      </c>
    </row>
    <row r="404" spans="1:2">
      <c r="A404" s="233" t="s">
        <v>496</v>
      </c>
      <c r="B404" s="341">
        <v>944</v>
      </c>
    </row>
    <row r="405" spans="1:2">
      <c r="A405" s="234" t="s">
        <v>165</v>
      </c>
      <c r="B405" s="341">
        <v>814</v>
      </c>
    </row>
    <row r="406" spans="1:2">
      <c r="A406" s="234" t="s">
        <v>497</v>
      </c>
      <c r="B406" s="341">
        <v>100</v>
      </c>
    </row>
    <row r="407" spans="1:2">
      <c r="A407" s="233" t="s">
        <v>498</v>
      </c>
      <c r="B407" s="341">
        <v>30</v>
      </c>
    </row>
    <row r="408" spans="1:2">
      <c r="A408" s="234" t="s">
        <v>499</v>
      </c>
      <c r="B408" s="341">
        <v>1071</v>
      </c>
    </row>
    <row r="409" spans="1:2">
      <c r="A409" s="233" t="s">
        <v>500</v>
      </c>
      <c r="B409" s="341">
        <v>855</v>
      </c>
    </row>
    <row r="410" spans="1:2">
      <c r="A410" s="233" t="s">
        <v>501</v>
      </c>
      <c r="B410" s="341">
        <v>216</v>
      </c>
    </row>
    <row r="411" spans="1:2">
      <c r="A411" s="234" t="s">
        <v>502</v>
      </c>
      <c r="B411" s="341">
        <v>1293</v>
      </c>
    </row>
    <row r="412" spans="1:2">
      <c r="A412" s="234" t="s">
        <v>503</v>
      </c>
      <c r="B412" s="341">
        <v>1203</v>
      </c>
    </row>
    <row r="413" spans="1:2">
      <c r="A413" s="234" t="s">
        <v>165</v>
      </c>
      <c r="B413" s="341">
        <v>563</v>
      </c>
    </row>
    <row r="414" spans="1:2">
      <c r="A414" s="234" t="s">
        <v>166</v>
      </c>
      <c r="B414" s="341">
        <v>25</v>
      </c>
    </row>
    <row r="415" spans="1:2">
      <c r="A415" s="233" t="s">
        <v>504</v>
      </c>
      <c r="B415" s="341">
        <v>615</v>
      </c>
    </row>
    <row r="416" spans="1:2">
      <c r="A416" s="234" t="s">
        <v>505</v>
      </c>
      <c r="B416" s="341">
        <v>60</v>
      </c>
    </row>
    <row r="417" spans="1:2">
      <c r="A417" s="234" t="s">
        <v>506</v>
      </c>
      <c r="B417" s="341">
        <v>60</v>
      </c>
    </row>
    <row r="418" spans="1:2">
      <c r="A418" s="234" t="s">
        <v>507</v>
      </c>
      <c r="B418" s="341">
        <v>30</v>
      </c>
    </row>
    <row r="419" spans="1:2">
      <c r="A419" s="233" t="s">
        <v>508</v>
      </c>
      <c r="B419" s="341">
        <v>30</v>
      </c>
    </row>
    <row r="420" spans="1:2">
      <c r="A420" s="233" t="s">
        <v>509</v>
      </c>
      <c r="B420" s="341">
        <v>70</v>
      </c>
    </row>
    <row r="421" spans="1:2">
      <c r="A421" s="234" t="s">
        <v>510</v>
      </c>
      <c r="B421" s="341">
        <v>4</v>
      </c>
    </row>
    <row r="422" spans="1:2">
      <c r="A422" s="234" t="s">
        <v>165</v>
      </c>
      <c r="B422" s="341">
        <v>4</v>
      </c>
    </row>
    <row r="423" spans="1:2">
      <c r="A423" s="234" t="s">
        <v>511</v>
      </c>
      <c r="B423" s="341">
        <v>20</v>
      </c>
    </row>
    <row r="424" spans="1:2">
      <c r="A424" s="234" t="s">
        <v>512</v>
      </c>
      <c r="B424" s="341">
        <v>20</v>
      </c>
    </row>
    <row r="425" spans="1:2">
      <c r="A425" s="233" t="s">
        <v>513</v>
      </c>
      <c r="B425" s="341">
        <v>46</v>
      </c>
    </row>
    <row r="426" spans="1:2">
      <c r="A426" s="234" t="s">
        <v>514</v>
      </c>
      <c r="B426" s="341">
        <v>46</v>
      </c>
    </row>
    <row r="427" spans="1:2">
      <c r="A427" s="233" t="s">
        <v>515</v>
      </c>
      <c r="B427" s="341">
        <v>6028</v>
      </c>
    </row>
    <row r="428" spans="1:2">
      <c r="A428" s="234" t="s">
        <v>516</v>
      </c>
      <c r="B428" s="341">
        <v>5818</v>
      </c>
    </row>
    <row r="429" spans="1:2">
      <c r="A429" s="234" t="s">
        <v>165</v>
      </c>
      <c r="B429" s="341">
        <v>1403</v>
      </c>
    </row>
    <row r="430" spans="1:2">
      <c r="A430" s="233" t="s">
        <v>166</v>
      </c>
      <c r="B430" s="341">
        <v>224</v>
      </c>
    </row>
    <row r="431" spans="1:2">
      <c r="A431" s="233" t="s">
        <v>517</v>
      </c>
      <c r="B431" s="341">
        <v>400</v>
      </c>
    </row>
    <row r="432" spans="1:2">
      <c r="A432" s="234" t="s">
        <v>518</v>
      </c>
      <c r="B432" s="341">
        <v>56</v>
      </c>
    </row>
    <row r="433" spans="1:2">
      <c r="A433" s="234" t="s">
        <v>519</v>
      </c>
      <c r="B433" s="341">
        <v>2379</v>
      </c>
    </row>
    <row r="434" spans="1:2">
      <c r="A434" s="234" t="s">
        <v>520</v>
      </c>
      <c r="B434" s="341">
        <v>270</v>
      </c>
    </row>
    <row r="435" spans="1:2">
      <c r="A435" s="234" t="s">
        <v>177</v>
      </c>
      <c r="B435" s="341">
        <v>409</v>
      </c>
    </row>
    <row r="436" spans="1:2">
      <c r="A436" s="234" t="s">
        <v>521</v>
      </c>
      <c r="B436" s="341">
        <v>677</v>
      </c>
    </row>
    <row r="437" spans="1:2">
      <c r="A437" s="234" t="s">
        <v>522</v>
      </c>
      <c r="B437" s="341">
        <v>210</v>
      </c>
    </row>
    <row r="438" spans="1:2">
      <c r="A438" s="234" t="s">
        <v>166</v>
      </c>
      <c r="B438" s="341">
        <v>100</v>
      </c>
    </row>
    <row r="439" spans="1:2">
      <c r="A439" s="233" t="s">
        <v>523</v>
      </c>
      <c r="B439" s="341">
        <v>110</v>
      </c>
    </row>
    <row r="440" spans="1:2">
      <c r="A440" s="234" t="s">
        <v>524</v>
      </c>
      <c r="B440" s="341">
        <v>15054</v>
      </c>
    </row>
    <row r="441" spans="1:2">
      <c r="A441" s="234" t="s">
        <v>525</v>
      </c>
      <c r="B441" s="341">
        <v>7683</v>
      </c>
    </row>
    <row r="442" spans="1:2">
      <c r="A442" s="233" t="s">
        <v>526</v>
      </c>
      <c r="B442" s="341">
        <v>2008</v>
      </c>
    </row>
    <row r="443" spans="1:2">
      <c r="A443" s="234" t="s">
        <v>527</v>
      </c>
      <c r="B443" s="341">
        <v>5675</v>
      </c>
    </row>
    <row r="444" spans="1:2">
      <c r="A444" s="233" t="s">
        <v>528</v>
      </c>
      <c r="B444" s="341">
        <v>7371</v>
      </c>
    </row>
    <row r="445" spans="1:2">
      <c r="A445" s="233" t="s">
        <v>529</v>
      </c>
      <c r="B445" s="341">
        <v>7371</v>
      </c>
    </row>
    <row r="446" spans="1:2">
      <c r="A446" s="234" t="s">
        <v>530</v>
      </c>
      <c r="B446" s="341">
        <v>2051</v>
      </c>
    </row>
    <row r="447" spans="1:2">
      <c r="A447" s="233" t="s">
        <v>531</v>
      </c>
      <c r="B447" s="341">
        <v>100</v>
      </c>
    </row>
    <row r="448" spans="1:2">
      <c r="A448" s="234" t="s">
        <v>532</v>
      </c>
      <c r="B448" s="341">
        <v>100</v>
      </c>
    </row>
    <row r="449" spans="1:2">
      <c r="A449" s="233" t="s">
        <v>533</v>
      </c>
      <c r="B449" s="341">
        <v>400</v>
      </c>
    </row>
    <row r="450" spans="1:2">
      <c r="A450" s="233" t="s">
        <v>534</v>
      </c>
      <c r="B450" s="341">
        <v>400</v>
      </c>
    </row>
    <row r="451" spans="1:2">
      <c r="A451" s="234" t="s">
        <v>535</v>
      </c>
      <c r="B451" s="341">
        <v>1551</v>
      </c>
    </row>
    <row r="452" spans="1:2">
      <c r="A452" s="234" t="s">
        <v>536</v>
      </c>
      <c r="B452" s="341">
        <v>30</v>
      </c>
    </row>
    <row r="453" spans="1:2">
      <c r="A453" s="234" t="s">
        <v>537</v>
      </c>
      <c r="B453" s="341">
        <v>11</v>
      </c>
    </row>
    <row r="454" spans="1:2">
      <c r="A454" s="233" t="s">
        <v>538</v>
      </c>
      <c r="B454" s="341">
        <v>1500</v>
      </c>
    </row>
    <row r="455" spans="1:2">
      <c r="A455" s="234" t="s">
        <v>539</v>
      </c>
      <c r="B455" s="341">
        <v>10</v>
      </c>
    </row>
    <row r="456" spans="1:2">
      <c r="A456" s="233" t="s">
        <v>540</v>
      </c>
      <c r="B456" s="341">
        <v>8589</v>
      </c>
    </row>
    <row r="457" spans="1:2">
      <c r="A457" s="234" t="s">
        <v>541</v>
      </c>
      <c r="B457" s="341">
        <v>2831</v>
      </c>
    </row>
    <row r="458" spans="1:2">
      <c r="A458" s="233" t="s">
        <v>165</v>
      </c>
      <c r="B458" s="341">
        <v>516</v>
      </c>
    </row>
    <row r="459" spans="1:2">
      <c r="A459" s="233" t="s">
        <v>542</v>
      </c>
      <c r="B459" s="341">
        <v>2000</v>
      </c>
    </row>
    <row r="460" spans="1:2">
      <c r="A460" s="234" t="s">
        <v>543</v>
      </c>
      <c r="B460" s="341">
        <v>150</v>
      </c>
    </row>
    <row r="461" spans="1:2">
      <c r="A461" s="234" t="s">
        <v>544</v>
      </c>
      <c r="B461" s="341">
        <v>165</v>
      </c>
    </row>
    <row r="462" spans="1:2">
      <c r="A462" s="234" t="s">
        <v>545</v>
      </c>
      <c r="B462" s="341">
        <v>857</v>
      </c>
    </row>
    <row r="463" spans="1:2">
      <c r="A463" s="233" t="s">
        <v>546</v>
      </c>
      <c r="B463" s="341">
        <v>857</v>
      </c>
    </row>
    <row r="464" spans="1:2">
      <c r="A464" s="234" t="s">
        <v>547</v>
      </c>
      <c r="B464" s="341">
        <v>78</v>
      </c>
    </row>
    <row r="465" spans="1:2">
      <c r="A465" s="234" t="s">
        <v>165</v>
      </c>
      <c r="B465" s="341">
        <v>78</v>
      </c>
    </row>
    <row r="466" spans="1:2">
      <c r="A466" s="233" t="s">
        <v>548</v>
      </c>
      <c r="B466" s="341">
        <v>4823</v>
      </c>
    </row>
    <row r="467" spans="1:2">
      <c r="A467" s="234" t="s">
        <v>549</v>
      </c>
      <c r="B467" s="341">
        <v>45</v>
      </c>
    </row>
    <row r="468" spans="1:2">
      <c r="A468" s="233" t="s">
        <v>550</v>
      </c>
      <c r="B468" s="341">
        <v>700</v>
      </c>
    </row>
    <row r="469" spans="1:2">
      <c r="A469" s="234" t="s">
        <v>551</v>
      </c>
      <c r="B469" s="341">
        <v>3218</v>
      </c>
    </row>
    <row r="470" spans="1:2">
      <c r="A470" s="233" t="s">
        <v>552</v>
      </c>
      <c r="B470" s="341">
        <v>860</v>
      </c>
    </row>
    <row r="471" spans="1:2">
      <c r="A471" s="233" t="s">
        <v>553</v>
      </c>
      <c r="B471" s="341">
        <v>14671</v>
      </c>
    </row>
    <row r="472" spans="1:2">
      <c r="A472" s="234" t="s">
        <v>554</v>
      </c>
      <c r="B472" s="341">
        <v>14671</v>
      </c>
    </row>
    <row r="473" spans="1:2">
      <c r="A473" s="233" t="s">
        <v>555</v>
      </c>
      <c r="B473" s="341">
        <v>14671</v>
      </c>
    </row>
    <row r="474" spans="1:2">
      <c r="A474" s="233" t="s">
        <v>556</v>
      </c>
      <c r="B474" s="341">
        <v>24189</v>
      </c>
    </row>
    <row r="475" spans="1:2">
      <c r="A475" s="234" t="s">
        <v>557</v>
      </c>
      <c r="B475" s="341">
        <v>24189</v>
      </c>
    </row>
    <row r="476" spans="1:2">
      <c r="A476" s="233" t="s">
        <v>558</v>
      </c>
      <c r="B476" s="341">
        <v>24189</v>
      </c>
    </row>
    <row r="477" spans="1:2">
      <c r="A477" s="234" t="s">
        <v>559</v>
      </c>
      <c r="B477" s="341">
        <v>129</v>
      </c>
    </row>
    <row r="478" spans="1:2">
      <c r="A478" t="s">
        <v>560</v>
      </c>
      <c r="B478" s="342">
        <v>129</v>
      </c>
    </row>
  </sheetData>
  <mergeCells count="1">
    <mergeCell ref="A1:B1"/>
  </mergeCells>
  <phoneticPr fontId="50" type="noConversion"/>
  <printOptions horizontalCentered="1"/>
  <pageMargins left="0.47244094488188981" right="0.47244094488188981" top="0.98425196850393704" bottom="0.98425196850393704" header="0.51181102362204722" footer="0.51181102362204722"/>
  <pageSetup paperSize="9" firstPageNumber="17" orientation="portrait" useFirstPageNumber="1" r:id="rId1"/>
  <headerFooter>
    <oddFooter>&amp;C&amp;14- &amp;P -</oddFooter>
  </headerFooter>
</worksheet>
</file>

<file path=xl/worksheets/sheet8.xml><?xml version="1.0" encoding="utf-8"?>
<worksheet xmlns="http://schemas.openxmlformats.org/spreadsheetml/2006/main" xmlns:r="http://schemas.openxmlformats.org/officeDocument/2006/relationships">
  <sheetPr>
    <tabColor theme="4" tint="0.39979247413556324"/>
  </sheetPr>
  <dimension ref="A1:G69"/>
  <sheetViews>
    <sheetView view="pageBreakPreview" zoomScaleSheetLayoutView="100" workbookViewId="0">
      <selection sqref="A1:C1"/>
    </sheetView>
  </sheetViews>
  <sheetFormatPr defaultColWidth="8" defaultRowHeight="14.25"/>
  <cols>
    <col min="1" max="1" width="54.25" style="198" customWidth="1"/>
    <col min="2" max="2" width="34.875" style="326" customWidth="1"/>
    <col min="3" max="3" width="2.25" style="156" hidden="1" customWidth="1"/>
    <col min="4" max="4" width="13.5" style="156" customWidth="1"/>
    <col min="5" max="6" width="8" style="156"/>
    <col min="7" max="7" width="18.625" style="156" customWidth="1"/>
    <col min="8" max="16384" width="8" style="156"/>
  </cols>
  <sheetData>
    <row r="1" spans="1:7" ht="30" customHeight="1">
      <c r="A1" s="426" t="s">
        <v>561</v>
      </c>
      <c r="B1" s="426"/>
      <c r="C1" s="426"/>
      <c r="D1" s="327"/>
      <c r="E1" s="328"/>
      <c r="F1" s="328"/>
      <c r="G1" s="329"/>
    </row>
    <row r="2" spans="1:7" ht="20.100000000000001" customHeight="1">
      <c r="A2" s="319" t="s">
        <v>562</v>
      </c>
      <c r="B2" s="330" t="s">
        <v>160</v>
      </c>
    </row>
    <row r="3" spans="1:7" s="317" customFormat="1" ht="21.95" customHeight="1">
      <c r="A3" s="439" t="s">
        <v>563</v>
      </c>
      <c r="B3" s="441" t="s">
        <v>564</v>
      </c>
      <c r="C3" s="442"/>
    </row>
    <row r="4" spans="1:7" ht="21.95" customHeight="1">
      <c r="A4" s="440"/>
      <c r="B4" s="441"/>
      <c r="C4" s="443"/>
    </row>
    <row r="5" spans="1:7" ht="21.95" customHeight="1">
      <c r="A5" s="331" t="s">
        <v>162</v>
      </c>
      <c r="B5" s="306">
        <v>448795</v>
      </c>
      <c r="C5" s="443"/>
    </row>
    <row r="6" spans="1:7" ht="21.95" customHeight="1">
      <c r="A6" s="332" t="s">
        <v>565</v>
      </c>
      <c r="B6" s="298">
        <v>93792</v>
      </c>
      <c r="C6" s="443"/>
    </row>
    <row r="7" spans="1:7" ht="21.95" customHeight="1">
      <c r="A7" s="333" t="s">
        <v>566</v>
      </c>
      <c r="B7" s="298">
        <v>52827</v>
      </c>
      <c r="C7" s="443"/>
    </row>
    <row r="8" spans="1:7" ht="21.95" customHeight="1">
      <c r="A8" s="333" t="s">
        <v>567</v>
      </c>
      <c r="B8" s="298">
        <v>25860</v>
      </c>
      <c r="C8" s="443"/>
      <c r="D8" s="310"/>
      <c r="G8" s="156" t="s">
        <v>2</v>
      </c>
    </row>
    <row r="9" spans="1:7" ht="21.95" customHeight="1">
      <c r="A9" s="333" t="s">
        <v>568</v>
      </c>
      <c r="B9" s="298">
        <v>4172</v>
      </c>
      <c r="C9" s="443"/>
    </row>
    <row r="10" spans="1:7" s="237" customFormat="1" ht="21.95" customHeight="1">
      <c r="A10" s="333" t="s">
        <v>569</v>
      </c>
      <c r="B10" s="298">
        <v>10933</v>
      </c>
      <c r="C10" s="443"/>
      <c r="D10" s="156"/>
    </row>
    <row r="11" spans="1:7" s="317" customFormat="1" ht="21.95" customHeight="1">
      <c r="A11" s="332" t="s">
        <v>570</v>
      </c>
      <c r="B11" s="298">
        <v>101146</v>
      </c>
      <c r="C11" s="443"/>
      <c r="D11" s="334"/>
    </row>
    <row r="12" spans="1:7" s="317" customFormat="1" ht="21.95" customHeight="1">
      <c r="A12" s="333" t="s">
        <v>571</v>
      </c>
      <c r="B12" s="298">
        <v>8249</v>
      </c>
      <c r="C12" s="443"/>
      <c r="D12" s="334"/>
    </row>
    <row r="13" spans="1:7" ht="21.95" customHeight="1">
      <c r="A13" s="333" t="s">
        <v>572</v>
      </c>
      <c r="B13" s="298">
        <v>454</v>
      </c>
      <c r="C13" s="443"/>
    </row>
    <row r="14" spans="1:7" ht="21.95" customHeight="1">
      <c r="A14" s="333" t="s">
        <v>573</v>
      </c>
      <c r="B14" s="298">
        <v>319</v>
      </c>
      <c r="C14" s="443"/>
    </row>
    <row r="15" spans="1:7" ht="21.95" customHeight="1">
      <c r="A15" s="333" t="s">
        <v>574</v>
      </c>
      <c r="B15" s="298">
        <v>311</v>
      </c>
      <c r="C15" s="444"/>
    </row>
    <row r="16" spans="1:7" ht="21.95" customHeight="1">
      <c r="A16" s="333" t="s">
        <v>575</v>
      </c>
      <c r="B16" s="298">
        <v>6189</v>
      </c>
    </row>
    <row r="17" spans="1:2" ht="21.95" customHeight="1">
      <c r="A17" s="333" t="s">
        <v>576</v>
      </c>
      <c r="B17" s="298">
        <v>534</v>
      </c>
    </row>
    <row r="18" spans="1:2" ht="21.95" customHeight="1">
      <c r="A18" s="333" t="s">
        <v>577</v>
      </c>
      <c r="B18" s="298">
        <v>0</v>
      </c>
    </row>
    <row r="19" spans="1:2" ht="21.95" customHeight="1">
      <c r="A19" s="333" t="s">
        <v>578</v>
      </c>
      <c r="B19" s="298">
        <v>934</v>
      </c>
    </row>
    <row r="20" spans="1:2" ht="21.95" customHeight="1">
      <c r="A20" s="333" t="s">
        <v>579</v>
      </c>
      <c r="B20" s="298">
        <v>1090</v>
      </c>
    </row>
    <row r="21" spans="1:2" ht="21.95" customHeight="1">
      <c r="A21" s="333" t="s">
        <v>580</v>
      </c>
      <c r="B21" s="298">
        <v>83066</v>
      </c>
    </row>
    <row r="22" spans="1:2" ht="21.95" customHeight="1">
      <c r="A22" s="332" t="s">
        <v>581</v>
      </c>
      <c r="B22" s="298">
        <v>55856</v>
      </c>
    </row>
    <row r="23" spans="1:2" ht="21.95" customHeight="1">
      <c r="A23" s="333" t="s">
        <v>582</v>
      </c>
      <c r="B23" s="298">
        <v>0</v>
      </c>
    </row>
    <row r="24" spans="1:2" ht="21.95" customHeight="1">
      <c r="A24" s="333" t="s">
        <v>583</v>
      </c>
      <c r="B24" s="298">
        <v>46114</v>
      </c>
    </row>
    <row r="25" spans="1:2" ht="21.95" customHeight="1">
      <c r="A25" s="333" t="s">
        <v>584</v>
      </c>
      <c r="B25" s="298">
        <v>0</v>
      </c>
    </row>
    <row r="26" spans="1:2" ht="21.95" customHeight="1">
      <c r="A26" s="333" t="s">
        <v>585</v>
      </c>
      <c r="B26" s="298">
        <v>0</v>
      </c>
    </row>
    <row r="27" spans="1:2" ht="21.95" customHeight="1">
      <c r="A27" s="333" t="s">
        <v>586</v>
      </c>
      <c r="B27" s="298">
        <v>476</v>
      </c>
    </row>
    <row r="28" spans="1:2" ht="21.95" customHeight="1">
      <c r="A28" s="333" t="s">
        <v>587</v>
      </c>
      <c r="B28" s="298">
        <v>0</v>
      </c>
    </row>
    <row r="29" spans="1:2" ht="21.95" customHeight="1">
      <c r="A29" s="333" t="s">
        <v>588</v>
      </c>
      <c r="B29" s="298">
        <v>9266</v>
      </c>
    </row>
    <row r="30" spans="1:2" ht="21.95" customHeight="1">
      <c r="A30" s="332" t="s">
        <v>589</v>
      </c>
      <c r="B30" s="298">
        <v>32433</v>
      </c>
    </row>
    <row r="31" spans="1:2" ht="21.95" customHeight="1">
      <c r="A31" s="333" t="s">
        <v>582</v>
      </c>
      <c r="B31" s="298">
        <v>0</v>
      </c>
    </row>
    <row r="32" spans="1:2" ht="21.95" customHeight="1">
      <c r="A32" s="333" t="s">
        <v>583</v>
      </c>
      <c r="B32" s="298">
        <v>32406</v>
      </c>
    </row>
    <row r="33" spans="1:2" ht="21.95" customHeight="1">
      <c r="A33" s="333" t="s">
        <v>584</v>
      </c>
      <c r="B33" s="298">
        <v>0</v>
      </c>
    </row>
    <row r="34" spans="1:2" ht="21.95" customHeight="1">
      <c r="A34" s="333" t="s">
        <v>586</v>
      </c>
      <c r="B34" s="298">
        <v>25</v>
      </c>
    </row>
    <row r="35" spans="1:2" ht="21.95" customHeight="1">
      <c r="A35" s="333" t="s">
        <v>587</v>
      </c>
      <c r="B35" s="298">
        <v>0</v>
      </c>
    </row>
    <row r="36" spans="1:2" ht="21.95" customHeight="1">
      <c r="A36" s="333" t="s">
        <v>588</v>
      </c>
      <c r="B36" s="298">
        <v>2</v>
      </c>
    </row>
    <row r="37" spans="1:2" ht="21.95" customHeight="1">
      <c r="A37" s="332" t="s">
        <v>590</v>
      </c>
      <c r="B37" s="298">
        <v>80723</v>
      </c>
    </row>
    <row r="38" spans="1:2" ht="21.95" customHeight="1">
      <c r="A38" s="333" t="s">
        <v>591</v>
      </c>
      <c r="B38" s="298">
        <v>61559</v>
      </c>
    </row>
    <row r="39" spans="1:2" ht="21.95" customHeight="1">
      <c r="A39" s="333" t="s">
        <v>592</v>
      </c>
      <c r="B39" s="298">
        <v>9332</v>
      </c>
    </row>
    <row r="40" spans="1:2" ht="21.95" customHeight="1">
      <c r="A40" s="333" t="s">
        <v>593</v>
      </c>
      <c r="B40" s="298">
        <v>9832</v>
      </c>
    </row>
    <row r="41" spans="1:2" ht="21.95" customHeight="1">
      <c r="A41" s="332" t="s">
        <v>594</v>
      </c>
      <c r="B41" s="298">
        <v>15239</v>
      </c>
    </row>
    <row r="42" spans="1:2" ht="21.95" customHeight="1">
      <c r="A42" s="333" t="s">
        <v>595</v>
      </c>
      <c r="B42" s="298">
        <v>543</v>
      </c>
    </row>
    <row r="43" spans="1:2" ht="21.95" customHeight="1">
      <c r="A43" s="333" t="s">
        <v>596</v>
      </c>
      <c r="B43" s="298">
        <v>14696</v>
      </c>
    </row>
    <row r="44" spans="1:2" ht="21.95" customHeight="1">
      <c r="A44" s="332" t="s">
        <v>597</v>
      </c>
      <c r="B44" s="298">
        <v>637</v>
      </c>
    </row>
    <row r="45" spans="1:2" ht="21.95" customHeight="1">
      <c r="A45" s="333" t="s">
        <v>598</v>
      </c>
      <c r="B45" s="298">
        <v>0</v>
      </c>
    </row>
    <row r="46" spans="1:2" ht="21.95" customHeight="1">
      <c r="A46" s="333" t="s">
        <v>599</v>
      </c>
      <c r="B46" s="298">
        <v>0</v>
      </c>
    </row>
    <row r="47" spans="1:2" ht="21.95" customHeight="1">
      <c r="A47" s="333" t="s">
        <v>600</v>
      </c>
      <c r="B47" s="298">
        <v>637</v>
      </c>
    </row>
    <row r="48" spans="1:2" ht="21.95" customHeight="1">
      <c r="A48" s="332" t="s">
        <v>601</v>
      </c>
      <c r="B48" s="298">
        <v>0</v>
      </c>
    </row>
    <row r="49" spans="1:2" ht="21.95" customHeight="1">
      <c r="A49" s="333" t="s">
        <v>602</v>
      </c>
      <c r="B49" s="298">
        <v>0</v>
      </c>
    </row>
    <row r="50" spans="1:2" ht="21.95" customHeight="1">
      <c r="A50" s="333" t="s">
        <v>603</v>
      </c>
      <c r="B50" s="298">
        <v>0</v>
      </c>
    </row>
    <row r="51" spans="1:2" ht="21.95" customHeight="1">
      <c r="A51" s="332" t="s">
        <v>604</v>
      </c>
      <c r="B51" s="298">
        <v>9527</v>
      </c>
    </row>
    <row r="52" spans="1:2" ht="21.95" customHeight="1">
      <c r="A52" s="333" t="s">
        <v>605</v>
      </c>
      <c r="B52" s="298">
        <v>759</v>
      </c>
    </row>
    <row r="53" spans="1:2" ht="21.95" customHeight="1">
      <c r="A53" s="333" t="s">
        <v>606</v>
      </c>
      <c r="B53" s="298">
        <v>822</v>
      </c>
    </row>
    <row r="54" spans="1:2" ht="21.95" customHeight="1">
      <c r="A54" s="333" t="s">
        <v>607</v>
      </c>
      <c r="B54" s="298">
        <v>0</v>
      </c>
    </row>
    <row r="55" spans="1:2" ht="21.95" customHeight="1">
      <c r="A55" s="333" t="s">
        <v>608</v>
      </c>
      <c r="B55" s="298">
        <v>459</v>
      </c>
    </row>
    <row r="56" spans="1:2" ht="21.95" customHeight="1">
      <c r="A56" s="333" t="s">
        <v>609</v>
      </c>
      <c r="B56" s="298">
        <v>7487</v>
      </c>
    </row>
    <row r="57" spans="1:2" ht="21.95" customHeight="1">
      <c r="A57" s="332" t="s">
        <v>610</v>
      </c>
      <c r="B57" s="298">
        <v>16943</v>
      </c>
    </row>
    <row r="58" spans="1:2" ht="21.95" customHeight="1">
      <c r="A58" s="333" t="s">
        <v>611</v>
      </c>
      <c r="B58" s="298">
        <v>16943</v>
      </c>
    </row>
    <row r="59" spans="1:2" ht="21.95" customHeight="1">
      <c r="A59" s="333" t="s">
        <v>612</v>
      </c>
      <c r="B59" s="298">
        <v>0</v>
      </c>
    </row>
    <row r="60" spans="1:2" ht="21.95" customHeight="1">
      <c r="A60" s="332" t="s">
        <v>613</v>
      </c>
      <c r="B60" s="298">
        <v>24318</v>
      </c>
    </row>
    <row r="61" spans="1:2" ht="21.95" customHeight="1">
      <c r="A61" s="333" t="s">
        <v>614</v>
      </c>
      <c r="B61" s="298">
        <v>24189</v>
      </c>
    </row>
    <row r="62" spans="1:2" ht="21.95" customHeight="1">
      <c r="A62" s="333" t="s">
        <v>615</v>
      </c>
      <c r="B62" s="298">
        <v>0</v>
      </c>
    </row>
    <row r="63" spans="1:2" ht="21.95" customHeight="1">
      <c r="A63" s="333" t="s">
        <v>616</v>
      </c>
      <c r="B63" s="298">
        <v>129</v>
      </c>
    </row>
    <row r="64" spans="1:2" ht="21.95" customHeight="1">
      <c r="A64" s="333" t="s">
        <v>617</v>
      </c>
      <c r="B64" s="298">
        <v>0</v>
      </c>
    </row>
    <row r="65" spans="1:2" ht="21.95" customHeight="1">
      <c r="A65" s="332" t="s">
        <v>618</v>
      </c>
      <c r="B65" s="298">
        <v>18181</v>
      </c>
    </row>
    <row r="66" spans="1:2" ht="21.95" customHeight="1">
      <c r="A66" s="333" t="s">
        <v>619</v>
      </c>
      <c r="B66" s="298">
        <v>0</v>
      </c>
    </row>
    <row r="67" spans="1:2" ht="21.95" customHeight="1">
      <c r="A67" s="333" t="s">
        <v>620</v>
      </c>
      <c r="B67" s="298">
        <v>32</v>
      </c>
    </row>
    <row r="68" spans="1:2" ht="21.95" customHeight="1">
      <c r="A68" s="333" t="s">
        <v>621</v>
      </c>
      <c r="B68" s="298">
        <v>0</v>
      </c>
    </row>
    <row r="69" spans="1:2" ht="21.95" customHeight="1">
      <c r="A69" s="333" t="s">
        <v>622</v>
      </c>
      <c r="B69" s="298">
        <v>18149</v>
      </c>
    </row>
  </sheetData>
  <mergeCells count="4">
    <mergeCell ref="A1:C1"/>
    <mergeCell ref="A3:A4"/>
    <mergeCell ref="B3:B4"/>
    <mergeCell ref="C3:C15"/>
  </mergeCells>
  <phoneticPr fontId="50" type="noConversion"/>
  <printOptions horizontalCentered="1"/>
  <pageMargins left="0.47244094488188981" right="0.39370078740157483" top="0.82677165354330717" bottom="0.98425196850393704" header="0.51181102362204722" footer="0.70866141732283472"/>
  <pageSetup paperSize="9" scale="82" firstPageNumber="28" orientation="portrait" useFirstPageNumber="1" r:id="rId1"/>
  <headerFooter scaleWithDoc="0" alignWithMargins="0">
    <oddFooter>&amp;C&amp;14- &amp;P -</oddFooter>
  </headerFooter>
</worksheet>
</file>

<file path=xl/worksheets/sheet9.xml><?xml version="1.0" encoding="utf-8"?>
<worksheet xmlns="http://schemas.openxmlformats.org/spreadsheetml/2006/main" xmlns:r="http://schemas.openxmlformats.org/officeDocument/2006/relationships">
  <sheetPr>
    <tabColor theme="0"/>
    <pageSetUpPr fitToPage="1"/>
  </sheetPr>
  <dimension ref="A1:E18"/>
  <sheetViews>
    <sheetView view="pageBreakPreview" zoomScaleSheetLayoutView="100" workbookViewId="0">
      <selection activeCell="E7" sqref="E7"/>
    </sheetView>
  </sheetViews>
  <sheetFormatPr defaultColWidth="8" defaultRowHeight="14.25"/>
  <cols>
    <col min="1" max="1" width="34.5" style="198" customWidth="1"/>
    <col min="2" max="2" width="16.625" style="198" customWidth="1"/>
    <col min="3" max="3" width="11.75" style="156" hidden="1" customWidth="1"/>
    <col min="4" max="4" width="34.75" style="198" customWidth="1"/>
    <col min="5" max="5" width="17" style="198" customWidth="1"/>
    <col min="6" max="16384" width="8" style="156"/>
  </cols>
  <sheetData>
    <row r="1" spans="1:5" ht="26.25" customHeight="1">
      <c r="A1" s="426" t="s">
        <v>623</v>
      </c>
      <c r="B1" s="426"/>
      <c r="C1" s="426"/>
      <c r="D1" s="426"/>
      <c r="E1" s="426"/>
    </row>
    <row r="2" spans="1:5" ht="32.25" customHeight="1">
      <c r="A2" s="319" t="s">
        <v>624</v>
      </c>
      <c r="E2" s="198" t="s">
        <v>160</v>
      </c>
    </row>
    <row r="3" spans="1:5" s="317" customFormat="1" ht="33.75" customHeight="1">
      <c r="A3" s="165" t="s">
        <v>625</v>
      </c>
      <c r="B3" s="165" t="s">
        <v>626</v>
      </c>
      <c r="C3" s="431"/>
      <c r="D3" s="165" t="s">
        <v>625</v>
      </c>
      <c r="E3" s="165" t="s">
        <v>626</v>
      </c>
    </row>
    <row r="4" spans="1:5" ht="33.75" customHeight="1">
      <c r="A4" s="320" t="s">
        <v>627</v>
      </c>
      <c r="B4" s="298">
        <v>283661</v>
      </c>
      <c r="C4" s="445"/>
      <c r="D4" s="320" t="s">
        <v>162</v>
      </c>
      <c r="E4" s="298">
        <v>3926268</v>
      </c>
    </row>
    <row r="5" spans="1:5" ht="33.75" customHeight="1">
      <c r="A5" s="320" t="s">
        <v>628</v>
      </c>
      <c r="B5" s="298">
        <v>2906258</v>
      </c>
      <c r="C5" s="445"/>
      <c r="D5" s="320" t="s">
        <v>629</v>
      </c>
      <c r="E5" s="298">
        <v>14339</v>
      </c>
    </row>
    <row r="6" spans="1:5" ht="33.75" customHeight="1">
      <c r="A6" s="165" t="s">
        <v>630</v>
      </c>
      <c r="B6" s="298">
        <v>778339</v>
      </c>
      <c r="C6" s="445"/>
      <c r="D6" s="320" t="s">
        <v>631</v>
      </c>
      <c r="E6" s="298">
        <v>279013</v>
      </c>
    </row>
    <row r="7" spans="1:5" ht="33.75" customHeight="1">
      <c r="A7" s="165" t="s">
        <v>632</v>
      </c>
      <c r="B7" s="298">
        <v>86472</v>
      </c>
      <c r="C7" s="445"/>
      <c r="D7" s="320" t="s">
        <v>633</v>
      </c>
      <c r="E7" s="298">
        <v>4254</v>
      </c>
    </row>
    <row r="8" spans="1:5" ht="33.75" customHeight="1">
      <c r="A8" s="320" t="s">
        <v>634</v>
      </c>
      <c r="B8" s="298">
        <v>267283</v>
      </c>
      <c r="C8" s="445"/>
      <c r="D8" s="320"/>
      <c r="E8" s="298"/>
    </row>
    <row r="9" spans="1:5" customFormat="1" ht="33.75" customHeight="1">
      <c r="A9" s="324"/>
      <c r="B9" s="298"/>
      <c r="C9" s="445"/>
      <c r="D9" s="165"/>
      <c r="E9" s="171"/>
    </row>
    <row r="10" spans="1:5" s="237" customFormat="1" ht="33.75" customHeight="1">
      <c r="A10" s="165"/>
      <c r="B10" s="171"/>
      <c r="C10" s="445"/>
      <c r="D10" s="165"/>
      <c r="E10" s="171"/>
    </row>
    <row r="11" spans="1:5" s="317" customFormat="1" ht="33.75" customHeight="1">
      <c r="A11" s="321" t="s">
        <v>635</v>
      </c>
      <c r="B11" s="306">
        <f>SUM(B4:B8)</f>
        <v>4322013</v>
      </c>
      <c r="C11" s="445"/>
      <c r="D11" s="321" t="s">
        <v>636</v>
      </c>
      <c r="E11" s="306">
        <f>SUM(E4:E9)</f>
        <v>4223874</v>
      </c>
    </row>
    <row r="12" spans="1:5" s="317" customFormat="1" ht="33.75" customHeight="1">
      <c r="A12" s="165"/>
      <c r="B12" s="298"/>
      <c r="C12" s="445"/>
      <c r="D12" s="165" t="s">
        <v>637</v>
      </c>
      <c r="E12" s="298">
        <v>98139</v>
      </c>
    </row>
    <row r="13" spans="1:5" ht="33.75" customHeight="1">
      <c r="A13" s="322"/>
      <c r="B13" s="322"/>
      <c r="C13" s="445"/>
      <c r="D13" s="165" t="s">
        <v>638</v>
      </c>
      <c r="E13" s="298">
        <v>98139</v>
      </c>
    </row>
    <row r="14" spans="1:5" ht="33.75" customHeight="1">
      <c r="A14" s="322"/>
      <c r="B14" s="322"/>
      <c r="C14" s="445"/>
      <c r="D14" s="165" t="s">
        <v>639</v>
      </c>
      <c r="E14" s="298"/>
    </row>
    <row r="15" spans="1:5" ht="28.5" customHeight="1">
      <c r="A15" s="322"/>
      <c r="B15" s="322"/>
      <c r="C15" s="432"/>
      <c r="D15" s="165" t="s">
        <v>640</v>
      </c>
      <c r="E15" s="298"/>
    </row>
    <row r="18" spans="2:2">
      <c r="B18" s="325"/>
    </row>
  </sheetData>
  <mergeCells count="2">
    <mergeCell ref="A1:E1"/>
    <mergeCell ref="C3:C15"/>
  </mergeCells>
  <phoneticPr fontId="50" type="noConversion"/>
  <printOptions horizontalCentered="1"/>
  <pageMargins left="0.74803149606299213" right="0.74803149606299213" top="1.0236220472440944" bottom="0.98425196850393704" header="0.51181102362204722" footer="0.70866141732283472"/>
  <pageSetup paperSize="9" scale="78" firstPageNumber="30" orientation="portrait" useFirstPageNumber="1" r:id="rId1"/>
  <headerFooter scaleWithDoc="0" alignWithMargins="0">
    <oddFooter>&amp;C&amp;15-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37</vt:i4>
      </vt:variant>
      <vt:variant>
        <vt:lpstr>命名范围</vt:lpstr>
      </vt:variant>
      <vt:variant>
        <vt:i4>27</vt:i4>
      </vt:variant>
    </vt:vector>
  </HeadingPairs>
  <TitlesOfParts>
    <vt:vector size="64"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'1'!Print_Area</vt:lpstr>
      <vt:lpstr>'12'!Print_Area</vt:lpstr>
      <vt:lpstr>'15'!Print_Area</vt:lpstr>
      <vt:lpstr>'17'!Print_Area</vt:lpstr>
      <vt:lpstr>'20'!Print_Area</vt:lpstr>
      <vt:lpstr>'23'!Print_Area</vt:lpstr>
      <vt:lpstr>'24'!Print_Area</vt:lpstr>
      <vt:lpstr>'25'!Print_Area</vt:lpstr>
      <vt:lpstr>'26'!Print_Area</vt:lpstr>
      <vt:lpstr>'27'!Print_Area</vt:lpstr>
      <vt:lpstr>'28'!Print_Area</vt:lpstr>
      <vt:lpstr>'29'!Print_Area</vt:lpstr>
      <vt:lpstr>'3'!Print_Area</vt:lpstr>
      <vt:lpstr>'31'!Print_Area</vt:lpstr>
      <vt:lpstr>'32'!Print_Area</vt:lpstr>
      <vt:lpstr>'33'!Print_Area</vt:lpstr>
      <vt:lpstr>'34'!Print_Area</vt:lpstr>
      <vt:lpstr>'35'!Print_Area</vt:lpstr>
      <vt:lpstr>'6'!Print_Area</vt:lpstr>
      <vt:lpstr>'9'!Print_Area</vt:lpstr>
      <vt:lpstr>封面!Print_Area</vt:lpstr>
      <vt:lpstr>目录!Print_Area</vt:lpstr>
      <vt:lpstr>'1'!Print_Titles</vt:lpstr>
      <vt:lpstr>'10'!Print_Titles</vt:lpstr>
      <vt:lpstr>'24'!Print_Titles</vt:lpstr>
      <vt:lpstr>'5'!Print_Titles</vt:lpstr>
      <vt:lpstr>'6'!Print_Titles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czt</dc:creator>
  <cp:lastModifiedBy>Administrator</cp:lastModifiedBy>
  <cp:revision>1</cp:revision>
  <cp:lastPrinted>2021-08-24T06:45:50Z</cp:lastPrinted>
  <dcterms:created xsi:type="dcterms:W3CDTF">2018-06-21T11:00:00Z</dcterms:created>
  <dcterms:modified xsi:type="dcterms:W3CDTF">2021-08-24T06:46:03Z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8B5116EA173C439E97647BB2E61EB012</vt:lpwstr>
  </property>
</Properties>
</file>